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55" windowWidth="8205" windowHeight="6540" tabRatio="856" activeTab="10"/>
  </bookViews>
  <sheets>
    <sheet name="Appendx without cont  " sheetId="1" r:id="rId1"/>
    <sheet name="table9" sheetId="2" r:id="rId2"/>
    <sheet name="table8" sheetId="3" r:id="rId3"/>
    <sheet name="table7" sheetId="4" r:id="rId4"/>
    <sheet name="table6" sheetId="5" r:id="rId5"/>
    <sheet name="table5" sheetId="6" r:id="rId6"/>
    <sheet name="table4" sheetId="7" r:id="rId7"/>
    <sheet name="table3" sheetId="8" r:id="rId8"/>
    <sheet name="table2" sheetId="9" r:id="rId9"/>
    <sheet name="table 1" sheetId="10" r:id="rId10"/>
    <sheet name="ملخص" sheetId="11" r:id="rId11"/>
    <sheet name="بياني مجتمع(IPCS)" sheetId="12" r:id="rId12"/>
    <sheet name="IMP.&amp;EXP." sheetId="13" r:id="rId13"/>
    <sheet name="pass" sheetId="14" r:id="rId14"/>
    <sheet name="ships" sheetId="15" r:id="rId15"/>
    <sheet name="index" sheetId="16" r:id="rId16"/>
  </sheets>
  <definedNames>
    <definedName name="_xlnm.Print_Area" localSheetId="7">'table3'!$B$1:$N$36</definedName>
    <definedName name="_xlnm.Print_Area" localSheetId="6">'table4'!$A$1:$M$38</definedName>
    <definedName name="_xlnm.Print_Area" localSheetId="5">'table5'!$A$1:$V$36</definedName>
    <definedName name="_xlnm.Print_Area" localSheetId="2">'table8'!$A$2:$N$81</definedName>
    <definedName name="_xlnm.Print_Area" localSheetId="1">'table9'!$A$2:$S$80</definedName>
    <definedName name="_xlnm.Print_Area" localSheetId="11">'بياني مجتمع(IPCS)'!$A$2:$R$60</definedName>
    <definedName name="_xlnm.Print_Area" localSheetId="10">'ملخص'!$A$2:$I$31</definedName>
  </definedNames>
  <calcPr fullCalcOnLoad="1"/>
</workbook>
</file>

<file path=xl/comments12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5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<sst xmlns="http://schemas.openxmlformats.org/spreadsheetml/2006/main" count="2206" uniqueCount="783">
  <si>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</si>
  <si>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</si>
  <si>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</si>
  <si>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</si>
  <si>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</si>
  <si>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</si>
  <si>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</si>
  <si>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</si>
  <si>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</si>
  <si>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</si>
  <si>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</si>
  <si>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</si>
  <si>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</si>
  <si>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</si>
  <si>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</si>
  <si>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</si>
  <si>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</si>
  <si>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</si>
  <si>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</si>
  <si>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</si>
  <si>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</si>
  <si>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</si>
  <si>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</si>
  <si>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</si>
  <si>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</si>
  <si>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</si>
  <si>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</si>
  <si>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</si>
  <si>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</si>
  <si>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</si>
  <si>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</si>
  <si>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</si>
  <si>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</si>
  <si>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</si>
  <si>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</si>
  <si>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</si>
  <si>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</si>
  <si>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</si>
  <si>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</si>
  <si>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</si>
  <si>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</si>
  <si>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</si>
  <si>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</si>
  <si>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</si>
  <si>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</si>
  <si>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</si>
  <si>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</si>
  <si>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</si>
  <si>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</si>
  <si>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</si>
  <si>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</si>
  <si>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</si>
  <si>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</si>
  <si>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</si>
  <si>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</si>
  <si>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</si>
  <si>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</si>
  <si>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</si>
  <si>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</si>
  <si>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</si>
  <si>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</si>
  <si>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</si>
  <si>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</si>
  <si>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</si>
  <si>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</si>
  <si>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</si>
  <si>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</si>
  <si>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</si>
  <si>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</si>
  <si>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</si>
  <si>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</si>
  <si>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</si>
  <si>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</si>
  <si>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</si>
  <si>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</si>
  <si>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</si>
  <si>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</si>
  <si>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</si>
  <si>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</si>
  <si>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</si>
  <si>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</si>
  <si>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</si>
  <si>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</si>
  <si>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</si>
  <si>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</si>
  <si>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</si>
  <si>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</si>
  <si>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</si>
  <si>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</si>
  <si>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</si>
  <si>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</si>
  <si>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</si>
  <si>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</si>
  <si>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</si>
  <si>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</si>
  <si>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</si>
  <si>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</si>
  <si>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</si>
  <si>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</si>
  <si>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</si>
  <si>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</si>
  <si>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</si>
  <si>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</si>
  <si>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</si>
  <si>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</si>
  <si>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</si>
  <si>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</si>
  <si>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</si>
  <si>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</si>
  <si>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</si>
  <si>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</si>
  <si>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</si>
  <si>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</si>
  <si>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</si>
  <si>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FLOUR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</si>
  <si>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</si>
  <si>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</si>
  <si>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</si>
  <si>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</si>
  <si>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</si>
  <si>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</si>
  <si>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</si>
  <si>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</si>
  <si>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</si>
  <si>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</si>
  <si>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</si>
  <si>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</si>
  <si>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</si>
  <si>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</si>
  <si>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</si>
  <si>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</si>
  <si>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</si>
  <si>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</si>
  <si>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</si>
  <si>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</si>
  <si>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</si>
  <si>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</si>
  <si>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</si>
  <si>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</si>
  <si>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</si>
  <si>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</si>
  <si>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</si>
  <si>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</si>
  <si>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</si>
  <si>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</si>
  <si>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</si>
  <si>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</si>
  <si>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</si>
  <si>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</si>
  <si>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</si>
  <si>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</si>
  <si>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</si>
  <si>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</si>
  <si>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</si>
  <si>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</si>
  <si>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</si>
  <si>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</si>
  <si>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</si>
  <si>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</si>
  <si>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</si>
  <si>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</si>
  <si>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</si>
  <si>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</si>
  <si>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</si>
  <si>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</si>
  <si>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</si>
  <si>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</si>
  <si>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</si>
  <si>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</si>
  <si>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 xml:space="preserve">طحين 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</si>
  <si>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</si>
  <si>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</si>
  <si>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</si>
  <si>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</si>
  <si>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</si>
  <si>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</si>
  <si>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</si>
  <si>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</si>
  <si>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</si>
  <si>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</si>
  <si>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</si>
  <si>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</si>
  <si>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</si>
  <si>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</si>
  <si>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</si>
  <si>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</si>
  <si>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</si>
  <si>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</si>
  <si>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</si>
  <si>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</si>
  <si>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</si>
  <si>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</si>
  <si>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</si>
  <si>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</si>
  <si>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</si>
  <si>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</si>
  <si>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</si>
  <si>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</si>
  <si>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قهوة / شاي</t>
  </si>
  <si>
    <t>COFFEE</t>
  </si>
  <si>
    <t xml:space="preserve">&amp; TEA </t>
  </si>
  <si>
    <t>سمسم / فول</t>
  </si>
  <si>
    <t>SESAME</t>
  </si>
  <si>
    <t>&amp; BR. BEANS</t>
  </si>
  <si>
    <t>VEG. &amp; FRUIT</t>
  </si>
  <si>
    <t xml:space="preserve">بطاطا </t>
  </si>
  <si>
    <t xml:space="preserve">POTATOES </t>
  </si>
  <si>
    <t>حكومية</t>
  </si>
  <si>
    <t>GOVERNMENT</t>
  </si>
  <si>
    <t>GOODS</t>
  </si>
  <si>
    <t>خضار وفواكه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</si>
  <si>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</si>
  <si>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</si>
  <si>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</si>
  <si>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</si>
  <si>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</si>
  <si>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</si>
  <si>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</si>
  <si>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</si>
  <si>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</si>
  <si>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</si>
  <si>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</si>
  <si>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</si>
  <si>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</si>
  <si>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</si>
  <si>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</si>
  <si>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</si>
  <si>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</si>
  <si>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</si>
  <si>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</si>
  <si>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</si>
  <si>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</si>
  <si>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</si>
  <si>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</si>
  <si>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</si>
  <si>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</si>
  <si>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</si>
  <si>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</si>
  <si>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</si>
  <si>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</si>
  <si>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</si>
  <si>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</si>
  <si>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</si>
  <si>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</si>
  <si>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</si>
  <si>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</si>
  <si>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</si>
  <si>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</si>
  <si>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</si>
  <si>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</si>
  <si>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</si>
  <si>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شعير/ ذرة 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</si>
  <si>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</si>
  <si>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</si>
  <si>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</si>
  <si>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</si>
  <si>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</si>
  <si>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</si>
  <si>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</si>
  <si>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</si>
  <si>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</si>
  <si>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</si>
  <si>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</si>
  <si>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</si>
  <si>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</si>
  <si>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</si>
  <si>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</si>
  <si>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</si>
  <si>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</si>
  <si>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</si>
  <si>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</si>
  <si>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</si>
  <si>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</si>
  <si>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</si>
  <si>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</si>
  <si>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</si>
  <si>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</si>
  <si>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</si>
  <si>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</si>
  <si>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</si>
  <si>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دائرة التطوير والتدريب / قسم الاحصاء والحاسوب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</si>
  <si>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</si>
  <si>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</si>
  <si>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</si>
  <si>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</si>
  <si>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</si>
  <si>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</si>
  <si>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</si>
  <si>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CONTAINERS*</t>
  </si>
  <si>
    <r>
      <t xml:space="preserve">                          تم احتساب أعداد بواخر الحاويات في هذا الجدول فقط</t>
    </r>
    <r>
      <rPr>
        <b/>
        <sz val="14"/>
        <color indexed="10"/>
        <rFont val="Times New Roman"/>
        <family val="1"/>
      </rPr>
      <t xml:space="preserve">  </t>
    </r>
    <r>
      <rPr>
        <b/>
        <sz val="26"/>
        <color indexed="10"/>
        <rFont val="Times New Roman"/>
        <family val="1"/>
      </rPr>
      <t xml:space="preserve">*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</si>
  <si>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</si>
  <si>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</si>
  <si>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</si>
  <si>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</si>
  <si>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</si>
  <si>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</si>
  <si>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</si>
  <si>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</si>
  <si>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</si>
  <si>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</si>
  <si>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 xml:space="preserve">  </t>
  </si>
  <si>
    <t>GENERAL CARGO</t>
  </si>
  <si>
    <t>نسبة الانحراف</t>
  </si>
  <si>
    <t>النسبة</t>
  </si>
  <si>
    <t>المعدل / يوم</t>
  </si>
  <si>
    <t>المعدل/يوم</t>
  </si>
  <si>
    <t>TOTAL CONT. /INSPECTION IN A.C.C (YARD 4)</t>
  </si>
  <si>
    <t xml:space="preserve">             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</si>
  <si>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</si>
  <si>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</si>
  <si>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</si>
  <si>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</si>
  <si>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</si>
  <si>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>سنة 2018</t>
  </si>
  <si>
    <t>JAN. 2018</t>
  </si>
  <si>
    <t>FEB. 2018</t>
  </si>
  <si>
    <t>MAR.2018</t>
  </si>
  <si>
    <t>APR. 2018</t>
  </si>
  <si>
    <t>MAY. 2018</t>
  </si>
  <si>
    <t>JUN. 2018</t>
  </si>
  <si>
    <t>JULY. 2018</t>
  </si>
  <si>
    <t>AUG. 2018</t>
  </si>
  <si>
    <t>SEP. 2018</t>
  </si>
  <si>
    <t>OCT.2018</t>
  </si>
  <si>
    <t>NOV.2018</t>
  </si>
  <si>
    <t>DEC.2018</t>
  </si>
  <si>
    <t xml:space="preserve">رصيف النفط </t>
  </si>
  <si>
    <t>LPG</t>
  </si>
  <si>
    <t>لعام 2019</t>
  </si>
  <si>
    <t>سنة 2019</t>
  </si>
  <si>
    <t>JAN. 2019</t>
  </si>
  <si>
    <t>FEB. 2019</t>
  </si>
  <si>
    <t>MAR.2019</t>
  </si>
  <si>
    <t>APR. 2019</t>
  </si>
  <si>
    <t>MAY. 2019</t>
  </si>
  <si>
    <t>JUN. 2019</t>
  </si>
  <si>
    <t>JULY. 2019</t>
  </si>
  <si>
    <t>AUG. 2019</t>
  </si>
  <si>
    <t>SEP. 2019</t>
  </si>
  <si>
    <t>NOV.2019</t>
  </si>
  <si>
    <t>OCT.2019</t>
  </si>
  <si>
    <t>DEC.2019</t>
  </si>
  <si>
    <t xml:space="preserve">حركة المستوردات  الأردنية  والترانزيت عبر ميناء العقبة خلال الأشهر المدرجة أدناه  من عام 2019م   </t>
  </si>
  <si>
    <t>TRAFFIC JORDANIAN IMPORTS &amp; TRANSIT  VIA AQABA PORT DURING MONTHS SHOWN IN 2019</t>
  </si>
  <si>
    <t xml:space="preserve">حركة السفن والركاب عبر ميناء العقبة خلال الأشهر المدرجة أدناه من عامي 2019 - 2018 م </t>
  </si>
  <si>
    <t>SHIPS &amp; PASSENGERS TRAFFIC VIA AQABA PORT DURING MONTHS SHOWN BELOW IN 2019/2018</t>
  </si>
  <si>
    <t>حركة المستوردات والصادرات عبر ميناء العقبة  حسب نوع الحمولة  خلال الأشهر المدرجة أدناه من عامي 2018/2019</t>
  </si>
  <si>
    <t xml:space="preserve"> DURING MONTHS SHOWN IN 2019/2018</t>
  </si>
  <si>
    <t>حركة الصادرات عبر ميناء العقبة حسب نوع الحمولة خلال الاشهر المدرجة ادناه من عامي 2018/2019</t>
  </si>
  <si>
    <t>EXPORTS TRAFFIC VIA AQABA PORTACCORDING TO TYPE OF CARGO DURING MONTHS SHOWN IN 2019/2018</t>
  </si>
  <si>
    <t xml:space="preserve">حركة المستوردات عبر ميناء العقبة خلال الأشهر المدرجة أدناه  من عامي 2019 / 2018 </t>
  </si>
  <si>
    <t>IMPORTS TRAFFIC VIA AQABA PORT DURING MONTHS SHOWN IN 2019/ 2018</t>
  </si>
  <si>
    <t>البضائع المحملة  من الميناء وكميات الفوسفات المصدرة والمفرغة في المستودعات خلال الأشهر المدرجة أدناه من عامي 2019 / 2018م</t>
  </si>
  <si>
    <t xml:space="preserve"> DURING MONTHS SHOWN BELLOW 2019/2018</t>
  </si>
  <si>
    <t>جديد1</t>
  </si>
  <si>
    <t xml:space="preserve">مؤته الغربي </t>
  </si>
  <si>
    <t xml:space="preserve">جديد1 </t>
  </si>
  <si>
    <t>MAY.2019</t>
  </si>
  <si>
    <t>بضائع الترانزيت المستوردة عبر ميناء العقبة  خلال الأشهر المدرجة أدناه من عام 2019</t>
  </si>
  <si>
    <t>IMPORTS CARGO TRANSIT VIA AQABA PORT DURING MONTHS SHOWN BELOW IN 2019</t>
  </si>
  <si>
    <t>MAR. 2019</t>
  </si>
  <si>
    <t>OCT. 2019</t>
  </si>
  <si>
    <t>NOV. 2019</t>
  </si>
  <si>
    <t>DEC. 2019</t>
  </si>
  <si>
    <t>جديد 4</t>
  </si>
  <si>
    <t>جديد5</t>
  </si>
  <si>
    <t>2019       حزيران</t>
  </si>
  <si>
    <t xml:space="preserve">ملخص  بحركة ميناء العقبة من شهر كانون الثاني ولنهاية شهرحزيران  2018/2019  </t>
  </si>
  <si>
    <t>نسبة إشغال الأرصفة لشهرحزيران    -للعامين2019/2018</t>
  </si>
  <si>
    <t>معدل زمن مكوث السفن لشهرحزيران    -للعامين2018-2019</t>
  </si>
  <si>
    <t>CARGO , PASSENGERS &amp; SHIPS TRAFFIC VIA AQABA PORTS FROM JAN TILL END OF JUNE . 2019/2018</t>
  </si>
  <si>
    <t>JUNE .2019</t>
  </si>
  <si>
    <t xml:space="preserve"> for the month of JUNE   2018-2019</t>
  </si>
  <si>
    <t xml:space="preserve"> for the month of JUNE 2018-2019</t>
  </si>
  <si>
    <t>أنواع البضائع المستوردة بالنسبة لكل بلد من البلدان المدرجة أدناه خلال شهر حزيران 2019</t>
  </si>
  <si>
    <t>KINDS OF IMPORTED CARGOES ACCORDING TO CUNTRIES STATED BELOW DURNIG JUN  2019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</si>
  <si>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</si>
  <si>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</si>
  <si>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</si>
  <si>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</si>
  <si>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</si>
  <si>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</si>
  <si>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</si>
  <si>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</si>
  <si>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</si>
  <si>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 xml:space="preserve">الرقم </t>
  </si>
  <si>
    <t>FROZEN</t>
  </si>
  <si>
    <t>BAGED</t>
  </si>
  <si>
    <t>CONS.</t>
  </si>
  <si>
    <t>MIN.</t>
  </si>
  <si>
    <t xml:space="preserve">STEEL </t>
  </si>
  <si>
    <t xml:space="preserve">إسم البلد </t>
  </si>
  <si>
    <t>*</t>
  </si>
  <si>
    <t>CARGO</t>
  </si>
  <si>
    <t>MATER.</t>
  </si>
  <si>
    <t xml:space="preserve">&amp; IRON </t>
  </si>
  <si>
    <t xml:space="preserve">JAPAN </t>
  </si>
  <si>
    <t xml:space="preserve"> اليابان </t>
  </si>
  <si>
    <t>CHINA</t>
  </si>
  <si>
    <t xml:space="preserve"> الصين </t>
  </si>
  <si>
    <t>TAIWAN</t>
  </si>
  <si>
    <t xml:space="preserve"> تايوان </t>
  </si>
  <si>
    <t>SINGAPORE</t>
  </si>
  <si>
    <t xml:space="preserve"> سنغافورة </t>
  </si>
  <si>
    <t>INDONESIA</t>
  </si>
  <si>
    <t>إندونيسيا</t>
  </si>
  <si>
    <t>THAILAND</t>
  </si>
  <si>
    <t xml:space="preserve"> تايلاند </t>
  </si>
  <si>
    <t>KOREA</t>
  </si>
  <si>
    <t xml:space="preserve"> كوريا </t>
  </si>
  <si>
    <t>MALYSIA</t>
  </si>
  <si>
    <t xml:space="preserve"> ماليزيا </t>
  </si>
  <si>
    <t>VITNAM</t>
  </si>
  <si>
    <t xml:space="preserve">فيتنام </t>
  </si>
  <si>
    <t>PHILLIPENE</t>
  </si>
  <si>
    <t xml:space="preserve">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</si>
  <si>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</si>
  <si>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</si>
  <si>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</si>
  <si>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</si>
  <si>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</si>
  <si>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</si>
  <si>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</si>
  <si>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</si>
  <si>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</si>
  <si>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</si>
  <si>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</si>
  <si>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</si>
  <si>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</si>
  <si>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 نيوزيلاندا </t>
  </si>
  <si>
    <t>S. ARABIA</t>
  </si>
  <si>
    <t>OMAN</t>
  </si>
  <si>
    <t xml:space="preserve">عمان </t>
  </si>
  <si>
    <t>UNITED A.E.</t>
  </si>
  <si>
    <t>الإمارات العربية</t>
  </si>
  <si>
    <t xml:space="preserve">اليمن </t>
  </si>
  <si>
    <t xml:space="preserve">الكويت </t>
  </si>
  <si>
    <t>BAHREAN</t>
  </si>
  <si>
    <t xml:space="preserve">البحرين </t>
  </si>
  <si>
    <t>QATAR</t>
  </si>
  <si>
    <t>قطر</t>
  </si>
  <si>
    <t xml:space="preserve">SUDAN </t>
  </si>
  <si>
    <t xml:space="preserve">السودان </t>
  </si>
  <si>
    <t>KENYA</t>
  </si>
  <si>
    <t>كينيا</t>
  </si>
  <si>
    <t>S. AFRICA</t>
  </si>
  <si>
    <t xml:space="preserve">ج / أفريقيا </t>
  </si>
  <si>
    <t>ERITERIA</t>
  </si>
  <si>
    <t>أريتيريا</t>
  </si>
  <si>
    <t>SOMALIA</t>
  </si>
  <si>
    <t xml:space="preserve">الصومال </t>
  </si>
  <si>
    <t>DJEBOUTI</t>
  </si>
  <si>
    <t xml:space="preserve">جيبوتي </t>
  </si>
  <si>
    <t>TANZANIA</t>
  </si>
  <si>
    <t xml:space="preserve">تنزانيا </t>
  </si>
  <si>
    <t>NAIGERIA</t>
  </si>
  <si>
    <t>نيجيريا</t>
  </si>
  <si>
    <t>EGYPT</t>
  </si>
  <si>
    <t xml:space="preserve">مصر </t>
  </si>
  <si>
    <t xml:space="preserve">ALGERIA </t>
  </si>
  <si>
    <t xml:space="preserve">الجزائر </t>
  </si>
  <si>
    <t>TONSIA</t>
  </si>
  <si>
    <t xml:space="preserve"> تونس </t>
  </si>
  <si>
    <t>MOROCCO</t>
  </si>
  <si>
    <t xml:space="preserve">المغرب </t>
  </si>
  <si>
    <t>LIBYA</t>
  </si>
  <si>
    <t>ليبيا</t>
  </si>
  <si>
    <t>IVORY COAST</t>
  </si>
  <si>
    <t xml:space="preserve">ساحل العاج </t>
  </si>
  <si>
    <t>CERALUON</t>
  </si>
  <si>
    <t xml:space="preserve">سيراليون </t>
  </si>
  <si>
    <t>GUINEA</t>
  </si>
  <si>
    <t xml:space="preserve">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</si>
  <si>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</si>
  <si>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</si>
  <si>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</si>
  <si>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</si>
  <si>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</si>
  <si>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</si>
  <si>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</si>
  <si>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</si>
  <si>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</si>
  <si>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</si>
  <si>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</si>
  <si>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</si>
  <si>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</si>
  <si>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</si>
  <si>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</si>
  <si>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اليونان </t>
  </si>
  <si>
    <t>SWEDEN</t>
  </si>
  <si>
    <t>السويد</t>
  </si>
  <si>
    <t>BURTUGAL</t>
  </si>
  <si>
    <t xml:space="preserve">البرتغال </t>
  </si>
  <si>
    <t xml:space="preserve">FINLAND </t>
  </si>
  <si>
    <t xml:space="preserve">فنلندا </t>
  </si>
  <si>
    <t>IRLAND</t>
  </si>
  <si>
    <t xml:space="preserve">ايرلندا </t>
  </si>
  <si>
    <t>NORWAY</t>
  </si>
  <si>
    <t>النرويج</t>
  </si>
  <si>
    <t>DANMARK</t>
  </si>
  <si>
    <t>الدنمرك</t>
  </si>
  <si>
    <t>MALTA</t>
  </si>
  <si>
    <t>مالطا</t>
  </si>
  <si>
    <t>ICELAND</t>
  </si>
  <si>
    <t>ايسلندا</t>
  </si>
  <si>
    <t>RUSSIA</t>
  </si>
  <si>
    <t>روسيا</t>
  </si>
  <si>
    <t>ROMANIA</t>
  </si>
  <si>
    <t>رومانيا</t>
  </si>
  <si>
    <t>IRAQ</t>
  </si>
  <si>
    <t>العراق</t>
  </si>
  <si>
    <t>UKRAINE</t>
  </si>
  <si>
    <t xml:space="preserve">أكرانيا </t>
  </si>
  <si>
    <t>LATEEVIA</t>
  </si>
  <si>
    <t>لاتفيا</t>
  </si>
  <si>
    <t>SLOVEINIA</t>
  </si>
  <si>
    <t xml:space="preserve">سلوفينيا </t>
  </si>
  <si>
    <t>BULGARIA</t>
  </si>
  <si>
    <t>بلغاريا</t>
  </si>
  <si>
    <t xml:space="preserve">TURKEY </t>
  </si>
  <si>
    <t>تركيا</t>
  </si>
  <si>
    <t>CYPRUS</t>
  </si>
  <si>
    <t>قبرص</t>
  </si>
  <si>
    <t>SYRIA</t>
  </si>
  <si>
    <t>سوريا</t>
  </si>
  <si>
    <t xml:space="preserve">لبنان </t>
  </si>
  <si>
    <t xml:space="preserve">اسرائيل </t>
  </si>
  <si>
    <t>U.S.A.</t>
  </si>
  <si>
    <t xml:space="preserve">الولايات المتحدة </t>
  </si>
  <si>
    <t>CANADA</t>
  </si>
  <si>
    <t>كندا</t>
  </si>
  <si>
    <t>ARGANTEIN</t>
  </si>
  <si>
    <t xml:space="preserve">الأرجنتين </t>
  </si>
  <si>
    <t xml:space="preserve"> BRAZIL </t>
  </si>
  <si>
    <t>البرازيل</t>
  </si>
  <si>
    <t xml:space="preserve"> أنواع البضائع المصدرة بالنسبة لكل بلد من البلدان المدرجة أدناه خلال شهر حزيران  2019</t>
  </si>
  <si>
    <t>KINDS OF EXPORTED CARGOES ACCORDING TO CUNTRIES STATED BELOW DURNIG  JUNE  2019</t>
  </si>
  <si>
    <t>مجموع</t>
  </si>
  <si>
    <t>أقطرمة</t>
  </si>
  <si>
    <t xml:space="preserve">اسمنت </t>
  </si>
  <si>
    <t>بوتاس</t>
  </si>
  <si>
    <t>أسمدة</t>
  </si>
  <si>
    <t>فوسفات</t>
  </si>
  <si>
    <t>زيت وقود</t>
  </si>
  <si>
    <t>زيت خام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</si>
  <si>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</si>
  <si>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</si>
  <si>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</si>
  <si>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</si>
  <si>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</si>
  <si>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</si>
  <si>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</si>
  <si>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 xml:space="preserve">اليابان </t>
  </si>
  <si>
    <t xml:space="preserve">الصين </t>
  </si>
  <si>
    <t xml:space="preserve">تايوان </t>
  </si>
  <si>
    <t xml:space="preserve">سنغافورة </t>
  </si>
  <si>
    <t xml:space="preserve">تايلاند </t>
  </si>
  <si>
    <t xml:space="preserve">كوريا </t>
  </si>
  <si>
    <t>المغرب</t>
  </si>
  <si>
    <t xml:space="preserve">سوريا </t>
  </si>
  <si>
    <t>لبنان</t>
  </si>
  <si>
    <t xml:space="preserve"> ARGANTEIN</t>
  </si>
  <si>
    <t xml:space="preserve"> الأرجنتين </t>
  </si>
  <si>
    <t xml:space="preserve"> البرازيل 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</si>
  <si>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</si>
  <si>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</si>
  <si>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</si>
  <si>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</si>
  <si>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حزيران  2019  </t>
  </si>
  <si>
    <t xml:space="preserve">العقبة </t>
  </si>
  <si>
    <t>1 PAGE /1</t>
  </si>
  <si>
    <t>SHIPS &amp; CARGO STATISTICS DURING  JUNE  2019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</si>
  <si>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</si>
  <si>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</si>
  <si>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</si>
  <si>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</si>
  <si>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</si>
  <si>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</si>
  <si>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</si>
  <si>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</si>
  <si>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</si>
  <si>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</si>
  <si>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</si>
  <si>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</si>
  <si>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</si>
  <si>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</si>
  <si>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</si>
  <si>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</si>
  <si>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</si>
  <si>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</si>
  <si>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</si>
  <si>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</si>
  <si>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</si>
  <si>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</si>
  <si>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</si>
  <si>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</si>
  <si>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</si>
  <si>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</si>
  <si>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</si>
  <si>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</si>
  <si>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GULF</t>
  </si>
  <si>
    <t>TOURIST</t>
  </si>
  <si>
    <t>PARMODA</t>
  </si>
  <si>
    <t>SEA PRINCESS</t>
  </si>
  <si>
    <t>A</t>
  </si>
  <si>
    <t>A.B.M</t>
  </si>
  <si>
    <t>PASSANGER</t>
  </si>
  <si>
    <t>JORDAN</t>
  </si>
  <si>
    <t>SINAA</t>
  </si>
  <si>
    <t>BRIDGE</t>
  </si>
  <si>
    <t>AYLAH</t>
  </si>
  <si>
    <t>1 PAGE /2</t>
  </si>
  <si>
    <t xml:space="preserve">ملحق  / 1 صفحة 2 </t>
  </si>
  <si>
    <t>1 PAGE /3</t>
  </si>
  <si>
    <t xml:space="preserve">ملحق  / 1 صفحة /3 </t>
  </si>
  <si>
    <t>G</t>
  </si>
  <si>
    <t>MSC</t>
  </si>
  <si>
    <t>G.C</t>
  </si>
  <si>
    <t>SIERRLEON</t>
  </si>
  <si>
    <t>NOUR</t>
  </si>
  <si>
    <t>GLOBAL</t>
  </si>
  <si>
    <t>PANAMA</t>
  </si>
  <si>
    <t>DOLPHIN STAR</t>
  </si>
  <si>
    <t>PALAU</t>
  </si>
  <si>
    <t>VOYAGER</t>
  </si>
  <si>
    <t>PHILCO</t>
  </si>
  <si>
    <t>COPER NICO</t>
  </si>
  <si>
    <t>PETRA</t>
  </si>
  <si>
    <t>ITHYPIA</t>
  </si>
  <si>
    <t>ASSOSA</t>
  </si>
  <si>
    <t>R</t>
  </si>
  <si>
    <t>SHARAF</t>
  </si>
  <si>
    <t>M ISLAND</t>
  </si>
  <si>
    <t>GLOVIS SUPERIOR</t>
  </si>
  <si>
    <t>KAWAR</t>
  </si>
  <si>
    <t>HOEGH TRACER</t>
  </si>
  <si>
    <t>FRANCA</t>
  </si>
  <si>
    <t>CALAO</t>
  </si>
  <si>
    <t>FELIGITY ACE</t>
  </si>
  <si>
    <t>DAHDAL</t>
  </si>
  <si>
    <t>SHEEP</t>
  </si>
  <si>
    <t>TAIBA</t>
  </si>
  <si>
    <t>OMEGA STAR</t>
  </si>
  <si>
    <t>DEAD SEA</t>
  </si>
  <si>
    <t>YU HENG XIAN</t>
  </si>
  <si>
    <t>TOGO</t>
  </si>
  <si>
    <t>ALPHA  LIVE STOCKS</t>
  </si>
  <si>
    <t>CA ISLAND</t>
  </si>
  <si>
    <t>ELEGANT ACE</t>
  </si>
  <si>
    <t>TELSTAR</t>
  </si>
  <si>
    <t>DIONE LEADER</t>
  </si>
  <si>
    <t>KOREYA</t>
  </si>
  <si>
    <t>ASIAN DYNASTY</t>
  </si>
  <si>
    <t>BAHMA</t>
  </si>
  <si>
    <t>MAYSORA</t>
  </si>
  <si>
    <t>AL JAZI</t>
  </si>
  <si>
    <t>USA</t>
  </si>
  <si>
    <t>USS KEARSARGE</t>
  </si>
  <si>
    <t>QUEEN HIND</t>
  </si>
  <si>
    <t>PORGY</t>
  </si>
  <si>
    <t>IRIS LEADER</t>
  </si>
  <si>
    <t>HOEGH COPENHAGEN</t>
  </si>
  <si>
    <t>JEPSEY</t>
  </si>
  <si>
    <t>MORNING GARA</t>
  </si>
  <si>
    <t>ASIAN VISION</t>
  </si>
  <si>
    <t>BADER111</t>
  </si>
  <si>
    <t>1 PAGE /4</t>
  </si>
  <si>
    <t xml:space="preserve">ملحق  / 1 صفحة /4 </t>
  </si>
  <si>
    <t>JAPAN</t>
  </si>
  <si>
    <t>GEORGIA HIGWAY</t>
  </si>
  <si>
    <t>KARAZI</t>
  </si>
  <si>
    <t>MORNING LYNN</t>
  </si>
  <si>
    <t>GLOVIS SIRIUS</t>
  </si>
  <si>
    <t>GARGUR</t>
  </si>
  <si>
    <t>PRECLOUS ACE</t>
  </si>
  <si>
    <t>GLOVIS SUNRISE</t>
  </si>
  <si>
    <t>ALPHA LIVE STOCK19</t>
  </si>
  <si>
    <t>GRAND NEPTUNE</t>
  </si>
  <si>
    <t>HOEG TRADE</t>
  </si>
  <si>
    <t>X</t>
  </si>
  <si>
    <t>CREATIV</t>
  </si>
  <si>
    <t>LIBERIA</t>
  </si>
  <si>
    <t>ERTEA</t>
  </si>
  <si>
    <t>APUS</t>
  </si>
  <si>
    <t>J.G.S.A</t>
  </si>
  <si>
    <t>CR OIL</t>
  </si>
  <si>
    <t>NAVIGA</t>
  </si>
  <si>
    <t>ARAB TRANS</t>
  </si>
  <si>
    <t>CORN</t>
  </si>
  <si>
    <t>DESERT CHALLENGER</t>
  </si>
  <si>
    <t>NSS</t>
  </si>
  <si>
    <t>HOBEY BABADGER</t>
  </si>
  <si>
    <t>CIMECAL</t>
  </si>
  <si>
    <t>CHEM SIRIUS</t>
  </si>
  <si>
    <t>ARIETTAA</t>
  </si>
  <si>
    <t>LNG</t>
  </si>
  <si>
    <t>MARAN GAS AMPHOUS</t>
  </si>
  <si>
    <t>GASOLINE</t>
  </si>
  <si>
    <t>NCC GHAZAL</t>
  </si>
  <si>
    <t>GAS</t>
  </si>
  <si>
    <t>EFTYXIA GAS</t>
  </si>
  <si>
    <t>KAREEM</t>
  </si>
  <si>
    <t>MARBLE</t>
  </si>
  <si>
    <t>LUBAN</t>
  </si>
  <si>
    <t>SINGAFORA</t>
  </si>
  <si>
    <t>BW YANTZE</t>
  </si>
  <si>
    <t>HONG KONG</t>
  </si>
  <si>
    <t>PAN AFRICA</t>
  </si>
  <si>
    <t>CHEMECAL</t>
  </si>
  <si>
    <t>FAIRCHEM CUTLASS</t>
  </si>
  <si>
    <t>COAL</t>
  </si>
  <si>
    <t>AMIS DOLPHIN</t>
  </si>
  <si>
    <t>ULTRA</t>
  </si>
  <si>
    <t>PHOENYX HOPE</t>
  </si>
  <si>
    <t>EFTY XIA GAZ</t>
  </si>
  <si>
    <t>1 PAGE /5</t>
  </si>
  <si>
    <t xml:space="preserve">ملحق  / 1 صفحة /5 </t>
  </si>
  <si>
    <t>Z</t>
  </si>
  <si>
    <t>NIL</t>
  </si>
  <si>
    <t>ARDENNES</t>
  </si>
  <si>
    <t>INCE PACIFIC</t>
  </si>
  <si>
    <t>SINDBAD</t>
  </si>
  <si>
    <t>BEKS CENK</t>
  </si>
  <si>
    <t>TYRRHENIAN SEA</t>
  </si>
  <si>
    <t>TURKEY</t>
  </si>
  <si>
    <t>INCE KASTAMONU</t>
  </si>
  <si>
    <t>BARMODA</t>
  </si>
  <si>
    <t>AZIZ TORLAIK</t>
  </si>
  <si>
    <t>TULIPM</t>
  </si>
  <si>
    <t>PAN IVY</t>
  </si>
  <si>
    <t>STOLT VESTLAND</t>
  </si>
  <si>
    <t>*BRIGHT KOWA</t>
  </si>
  <si>
    <t>BESIKIAS M</t>
  </si>
  <si>
    <t>PLATA MON</t>
  </si>
  <si>
    <t>DAHLIA HARMONY</t>
  </si>
  <si>
    <t>AQUATAURUS</t>
  </si>
  <si>
    <t>ANNE</t>
  </si>
  <si>
    <t>PHILPPIN</t>
  </si>
  <si>
    <t>EVAHONG KONG</t>
  </si>
  <si>
    <t>CLEAR SKY</t>
  </si>
  <si>
    <t>AQBA FAL</t>
  </si>
  <si>
    <t>NASCO GEM</t>
  </si>
  <si>
    <t>SILKWAVE</t>
  </si>
  <si>
    <t>MAGNUM FORTUNE</t>
  </si>
  <si>
    <t>ALPH PUKER</t>
  </si>
  <si>
    <t>FATIMO</t>
  </si>
  <si>
    <t>BRITISH</t>
  </si>
  <si>
    <t>STOLT PALM</t>
  </si>
  <si>
    <t>1 PAGE /6</t>
  </si>
  <si>
    <t xml:space="preserve">ملحق  / 1 صفحة /6 </t>
  </si>
  <si>
    <t>LILY OF SEA</t>
  </si>
  <si>
    <t>SULPER</t>
  </si>
  <si>
    <t>KIRAN MARARA</t>
  </si>
  <si>
    <t>EAGLE</t>
  </si>
  <si>
    <t>ALUMENIM</t>
  </si>
  <si>
    <t>PORTUGAL</t>
  </si>
  <si>
    <t>ONEGO MERSHANT</t>
  </si>
  <si>
    <t>RUYI SONG</t>
  </si>
  <si>
    <t>WHEAT</t>
  </si>
  <si>
    <t>IOANNAD</t>
  </si>
  <si>
    <t>ORIENT</t>
  </si>
  <si>
    <t>SHAMS</t>
  </si>
  <si>
    <t>BELIZE</t>
  </si>
  <si>
    <t>RUKIA V</t>
  </si>
  <si>
    <t>BRIGHT KOWA</t>
  </si>
  <si>
    <t>XEAN</t>
  </si>
  <si>
    <t>NORDIC TIANTIN</t>
  </si>
  <si>
    <t>MAERSK PEARL</t>
  </si>
  <si>
    <t>HELLAS SYMPHONY</t>
  </si>
  <si>
    <t>KONKAR THEO</t>
  </si>
  <si>
    <t>NMT SILVIA</t>
  </si>
  <si>
    <t>PRINCESS</t>
  </si>
  <si>
    <t>SHERAZADE</t>
  </si>
  <si>
    <t>بواخر مدوره من شهر  آذار  2006</t>
  </si>
  <si>
    <t>LIMNOS</t>
  </si>
  <si>
    <t>THOR SKY</t>
  </si>
  <si>
    <t>ASEAN PREMIER</t>
  </si>
  <si>
    <t>HERON BEIRUT</t>
  </si>
  <si>
    <t>EXPLORER</t>
  </si>
  <si>
    <t>JADE OCEAN</t>
  </si>
  <si>
    <t>LADY MAIS</t>
  </si>
  <si>
    <t>COSCO BRISBANE</t>
  </si>
  <si>
    <t xml:space="preserve">  G R A N D   T O T A L</t>
  </si>
</sst>
</file>

<file path=xl/styles.xml><?xml version="1.0" encoding="utf-8"?>
<styleSheet xmlns="http://schemas.openxmlformats.org/spreadsheetml/2006/main">
  <numFmts count="6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dd/mm"/>
    <numFmt numFmtId="179" formatCode="B1mmm\-yy"/>
    <numFmt numFmtId="180" formatCode="mmm\ yy"/>
    <numFmt numFmtId="181" formatCode="yyyy"/>
    <numFmt numFmtId="182" formatCode="mm/dd"/>
    <numFmt numFmtId="183" formatCode="0.0%"/>
    <numFmt numFmtId="184" formatCode="0;[Red]0"/>
    <numFmt numFmtId="185" formatCode="B1m/d/yyyy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ل.ل.&quot;\ #,##0_-;&quot;ل.ل.&quot;\ #,##0\-"/>
    <numFmt numFmtId="201" formatCode="&quot;ل.ل.&quot;\ #,##0_-;[Red]&quot;ل.ل.&quot;\ #,##0\-"/>
    <numFmt numFmtId="202" formatCode="&quot;ل.ل.&quot;\ #,##0.00_-;&quot;ل.ل.&quot;\ #,##0.00\-"/>
    <numFmt numFmtId="203" formatCode="&quot;ل.ل.&quot;\ #,##0.00_-;[Red]&quot;ل.ل.&quot;\ #,##0.00\-"/>
    <numFmt numFmtId="204" formatCode="_-&quot;ل.ل.&quot;\ * #,##0_-;_-&quot;ل.ل.&quot;\ * #,##0\-;_-&quot;ل.ل.&quot;\ * &quot;-&quot;_-;_-@_-"/>
    <numFmt numFmtId="205" formatCode="_-&quot;ل.ل.&quot;\ * #,##0.00_-;_-&quot;ل.ل.&quot;\ * #,##0.00\-;_-&quot;ل.ل.&quot;\ * &quot;-&quot;??_-;_-@_-"/>
    <numFmt numFmtId="206" formatCode="m/d"/>
    <numFmt numFmtId="207" formatCode="0.000%"/>
    <numFmt numFmtId="208" formatCode="dd\-mm"/>
    <numFmt numFmtId="209" formatCode="m/d/yy"/>
    <numFmt numFmtId="210" formatCode="#,##0.000"/>
    <numFmt numFmtId="211" formatCode="&quot;د.ا.&quot;\ #,##0.00"/>
    <numFmt numFmtId="212" formatCode="0.000"/>
    <numFmt numFmtId="213" formatCode="0.0"/>
    <numFmt numFmtId="214" formatCode="B1dd/mm/yy"/>
    <numFmt numFmtId="215" formatCode="0.0000%"/>
    <numFmt numFmtId="216" formatCode="#\ ?/2"/>
    <numFmt numFmtId="217" formatCode="&quot;د.ا.&quot;\ #,##0.00_-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</numFmts>
  <fonts count="2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8"/>
      <name val="Arabic Transparent"/>
      <family val="0"/>
    </font>
    <font>
      <b/>
      <sz val="11"/>
      <name val="Times New Roman"/>
      <family val="1"/>
    </font>
    <font>
      <b/>
      <sz val="24"/>
      <name val="Times New Roman"/>
      <family val="1"/>
    </font>
    <font>
      <sz val="16"/>
      <color indexed="18"/>
      <name val="Times New Roman"/>
      <family val="1"/>
    </font>
    <font>
      <sz val="10"/>
      <name val="Arabic Transparent"/>
      <family val="0"/>
    </font>
    <font>
      <b/>
      <sz val="18"/>
      <name val="Times New Roman"/>
      <family val="1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6"/>
      <color indexed="10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sz val="20"/>
      <color indexed="62"/>
      <name val="Times New Roman"/>
      <family val="1"/>
    </font>
    <font>
      <b/>
      <i/>
      <sz val="14"/>
      <color indexed="18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i/>
      <sz val="14"/>
      <color indexed="63"/>
      <name val="Times New Roman"/>
      <family val="1"/>
    </font>
    <font>
      <b/>
      <i/>
      <sz val="18"/>
      <color indexed="18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sz val="22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sz val="24"/>
      <name val="Times New Roman"/>
      <family val="1"/>
    </font>
    <font>
      <b/>
      <sz val="10"/>
      <color indexed="8"/>
      <name val="Arial"/>
      <family val="2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sz val="18"/>
      <color indexed="8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2"/>
      <name val="Arabic Transparent"/>
      <family val="0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Times New Roman"/>
      <family val="1"/>
    </font>
    <font>
      <sz val="11"/>
      <color indexed="63"/>
      <name val="Tahoma"/>
      <family val="2"/>
    </font>
    <font>
      <b/>
      <sz val="24"/>
      <color indexed="10"/>
      <name val="Arabic Transparent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36"/>
      <color indexed="12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.2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2"/>
      <color indexed="8"/>
      <name val="Arabic Transparent"/>
      <family val="0"/>
    </font>
    <font>
      <sz val="10"/>
      <color indexed="8"/>
      <name val="Arial"/>
      <family val="0"/>
    </font>
    <font>
      <sz val="14"/>
      <color indexed="8"/>
      <name val="Arabic Transparent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b/>
      <sz val="9.5"/>
      <color indexed="8"/>
      <name val="Arial"/>
      <family val="0"/>
    </font>
    <font>
      <b/>
      <sz val="36"/>
      <color indexed="12"/>
      <name val="Times New Roman"/>
      <family val="0"/>
    </font>
    <font>
      <b/>
      <sz val="24"/>
      <color indexed="12"/>
      <name val="Times New Roman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sz val="11"/>
      <color rgb="FF0000FF"/>
      <name val="Calibri"/>
      <family val="2"/>
    </font>
    <font>
      <b/>
      <sz val="14"/>
      <color rgb="FF0000FF"/>
      <name val="Arabic Transparent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24"/>
      <color rgb="FFFF0000"/>
      <name val="Arabic Transparent"/>
      <family val="0"/>
    </font>
    <font>
      <b/>
      <sz val="14"/>
      <color theme="1" tint="0.34999001026153564"/>
      <name val="Cambria"/>
      <family val="1"/>
    </font>
    <font>
      <b/>
      <sz val="14"/>
      <color theme="1"/>
      <name val="Cambria"/>
      <family val="1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thin">
        <color indexed="50"/>
      </left>
      <right style="thin">
        <color indexed="50"/>
      </right>
      <top style="thick">
        <color indexed="50"/>
      </top>
      <bottom style="thick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50"/>
      </top>
      <bottom>
        <color indexed="63"/>
      </bottom>
    </border>
    <border>
      <left style="hair">
        <color indexed="48"/>
      </left>
      <right style="thin">
        <color indexed="48"/>
      </right>
      <top style="thick">
        <color indexed="50"/>
      </top>
      <bottom>
        <color indexed="63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 style="thick">
        <color indexed="56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thick">
        <color indexed="56"/>
      </right>
      <top style="medium">
        <color indexed="56"/>
      </top>
      <bottom>
        <color indexed="63"/>
      </bottom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dotted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/>
      <right style="dotted">
        <color indexed="12"/>
      </right>
      <top style="hair">
        <color indexed="12"/>
      </top>
      <bottom style="hair">
        <color indexed="12"/>
      </bottom>
    </border>
    <border>
      <left/>
      <right/>
      <top style="medium"/>
      <bottom style="medium"/>
    </border>
    <border>
      <left style="medium">
        <color indexed="12"/>
      </left>
      <right/>
      <top/>
      <bottom/>
    </border>
    <border>
      <left style="medium">
        <color indexed="12"/>
      </left>
      <right style="hair">
        <color indexed="48"/>
      </right>
      <top style="hair">
        <color indexed="48"/>
      </top>
      <bottom/>
    </border>
    <border>
      <left style="hair">
        <color indexed="48"/>
      </left>
      <right style="hair">
        <color indexed="48"/>
      </right>
      <top style="hair">
        <color indexed="48"/>
      </top>
      <bottom/>
    </border>
    <border>
      <left style="hair">
        <color indexed="48"/>
      </left>
      <right style="thin">
        <color indexed="12"/>
      </right>
      <top style="hair">
        <color indexed="48"/>
      </top>
      <bottom/>
    </border>
    <border>
      <left/>
      <right style="dotted">
        <color indexed="12"/>
      </right>
      <top style="hair">
        <color indexed="12"/>
      </top>
      <bottom/>
    </border>
    <border>
      <left style="dotted">
        <color indexed="12"/>
      </left>
      <right style="thick">
        <color indexed="12"/>
      </right>
      <top style="hair">
        <color indexed="12"/>
      </top>
      <bottom/>
    </border>
    <border>
      <left style="thick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 style="medium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0" fontId="103" fillId="11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5" borderId="0" applyNumberFormat="0" applyBorder="0" applyAlignment="0" applyProtection="0"/>
    <xf numFmtId="0" fontId="124" fillId="8" borderId="0" applyNumberFormat="0" applyBorder="0" applyAlignment="0" applyProtection="0"/>
    <xf numFmtId="0" fontId="12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25" fillId="12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9" borderId="0" applyNumberFormat="0" applyBorder="0" applyAlignment="0" applyProtection="0"/>
    <xf numFmtId="0" fontId="105" fillId="3" borderId="0" applyNumberFormat="0" applyBorder="0" applyAlignment="0" applyProtection="0"/>
    <xf numFmtId="0" fontId="106" fillId="20" borderId="1" applyNumberFormat="0" applyAlignment="0" applyProtection="0"/>
    <xf numFmtId="0" fontId="10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9" fillId="4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27" fillId="20" borderId="8" applyNumberFormat="0" applyAlignment="0" applyProtection="0"/>
    <xf numFmtId="0" fontId="128" fillId="7" borderId="1" applyNumberFormat="0" applyAlignment="0" applyProtection="0"/>
    <xf numFmtId="0" fontId="126" fillId="0" borderId="9" applyNumberFormat="0" applyFill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9" borderId="0" applyNumberFormat="0" applyBorder="0" applyAlignment="0" applyProtection="0"/>
    <xf numFmtId="0" fontId="129" fillId="4" borderId="0" applyNumberFormat="0" applyBorder="0" applyAlignment="0" applyProtection="0"/>
    <xf numFmtId="0" fontId="130" fillId="20" borderId="1" applyNumberFormat="0" applyAlignment="0" applyProtection="0"/>
    <xf numFmtId="0" fontId="131" fillId="21" borderId="2" applyNumberFormat="0" applyAlignment="0" applyProtection="0"/>
    <xf numFmtId="0" fontId="132" fillId="0" borderId="6" applyNumberFormat="0" applyFill="0" applyAlignment="0" applyProtection="0"/>
    <xf numFmtId="0" fontId="133" fillId="3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0" fontId="138" fillId="22" borderId="0" applyNumberFormat="0" applyBorder="0" applyAlignment="0" applyProtection="0"/>
    <xf numFmtId="0" fontId="0" fillId="23" borderId="7" applyNumberFormat="0" applyFont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</cellStyleXfs>
  <cellXfs count="124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Continuous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Continuous"/>
    </xf>
    <xf numFmtId="0" fontId="28" fillId="0" borderId="28" xfId="0" applyFont="1" applyBorder="1" applyAlignment="1">
      <alignment horizontal="centerContinuous"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37" fillId="0" borderId="0" xfId="0" applyFont="1" applyAlignment="1">
      <alignment/>
    </xf>
    <xf numFmtId="0" fontId="41" fillId="0" borderId="0" xfId="0" applyNumberFormat="1" applyFont="1" applyFill="1" applyBorder="1" applyAlignment="1">
      <alignment horizontal="centerContinuous"/>
    </xf>
    <xf numFmtId="0" fontId="42" fillId="0" borderId="0" xfId="0" applyFont="1" applyFill="1" applyBorder="1" applyAlignment="1">
      <alignment horizontal="centerContinuous"/>
    </xf>
    <xf numFmtId="0" fontId="37" fillId="25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1" fillId="22" borderId="29" xfId="0" applyFont="1" applyFill="1" applyBorder="1" applyAlignment="1">
      <alignment horizontal="center"/>
    </xf>
    <xf numFmtId="0" fontId="32" fillId="22" borderId="30" xfId="0" applyFont="1" applyFill="1" applyBorder="1" applyAlignment="1">
      <alignment/>
    </xf>
    <xf numFmtId="0" fontId="32" fillId="22" borderId="31" xfId="0" applyFont="1" applyFill="1" applyBorder="1" applyAlignment="1">
      <alignment/>
    </xf>
    <xf numFmtId="0" fontId="34" fillId="22" borderId="30" xfId="0" applyFont="1" applyFill="1" applyBorder="1" applyAlignment="1">
      <alignment horizontal="centerContinuous"/>
    </xf>
    <xf numFmtId="0" fontId="28" fillId="22" borderId="32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1" fillId="22" borderId="33" xfId="0" applyFont="1" applyFill="1" applyBorder="1" applyAlignment="1">
      <alignment horizontal="center"/>
    </xf>
    <xf numFmtId="0" fontId="33" fillId="22" borderId="34" xfId="0" applyFont="1" applyFill="1" applyBorder="1" applyAlignment="1">
      <alignment/>
    </xf>
    <xf numFmtId="0" fontId="44" fillId="22" borderId="34" xfId="0" applyFont="1" applyFill="1" applyBorder="1" applyAlignment="1">
      <alignment horizontal="center"/>
    </xf>
    <xf numFmtId="0" fontId="44" fillId="22" borderId="35" xfId="0" applyFont="1" applyFill="1" applyBorder="1" applyAlignment="1">
      <alignment horizontal="center"/>
    </xf>
    <xf numFmtId="0" fontId="32" fillId="22" borderId="36" xfId="0" applyFont="1" applyFill="1" applyBorder="1" applyAlignment="1">
      <alignment/>
    </xf>
    <xf numFmtId="0" fontId="44" fillId="22" borderId="36" xfId="0" applyFont="1" applyFill="1" applyBorder="1" applyAlignment="1">
      <alignment horizontal="center"/>
    </xf>
    <xf numFmtId="0" fontId="44" fillId="22" borderId="37" xfId="0" applyFont="1" applyFill="1" applyBorder="1" applyAlignment="1">
      <alignment horizontal="center"/>
    </xf>
    <xf numFmtId="0" fontId="43" fillId="22" borderId="34" xfId="0" applyFont="1" applyFill="1" applyBorder="1" applyAlignment="1">
      <alignment horizontal="center"/>
    </xf>
    <xf numFmtId="0" fontId="43" fillId="22" borderId="35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35" fillId="0" borderId="39" xfId="0" applyFont="1" applyFill="1" applyBorder="1" applyAlignment="1">
      <alignment horizontal="center"/>
    </xf>
    <xf numFmtId="0" fontId="34" fillId="0" borderId="0" xfId="0" applyFont="1" applyAlignment="1">
      <alignment horizontal="centerContinuous"/>
    </xf>
    <xf numFmtId="0" fontId="4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12" fillId="0" borderId="41" xfId="0" applyFont="1" applyBorder="1" applyAlignment="1">
      <alignment horizontal="centerContinuous"/>
    </xf>
    <xf numFmtId="0" fontId="24" fillId="0" borderId="42" xfId="0" applyFont="1" applyBorder="1" applyAlignment="1">
      <alignment/>
    </xf>
    <xf numFmtId="0" fontId="47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2" fillId="0" borderId="43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24" fillId="0" borderId="45" xfId="0" applyFont="1" applyBorder="1" applyAlignment="1">
      <alignment/>
    </xf>
    <xf numFmtId="0" fontId="24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40" xfId="0" applyFont="1" applyBorder="1" applyAlignment="1">
      <alignment/>
    </xf>
    <xf numFmtId="0" fontId="13" fillId="0" borderId="41" xfId="0" applyFont="1" applyBorder="1" applyAlignment="1">
      <alignment horizontal="centerContinuous"/>
    </xf>
    <xf numFmtId="0" fontId="15" fillId="0" borderId="42" xfId="0" applyFont="1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5" fillId="0" borderId="4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11" fillId="22" borderId="46" xfId="0" applyFont="1" applyFill="1" applyBorder="1" applyAlignment="1">
      <alignment horizontal="centerContinuous"/>
    </xf>
    <xf numFmtId="0" fontId="11" fillId="22" borderId="47" xfId="0" applyFont="1" applyFill="1" applyBorder="1" applyAlignment="1">
      <alignment horizontal="centerContinuous"/>
    </xf>
    <xf numFmtId="0" fontId="11" fillId="22" borderId="48" xfId="0" applyFont="1" applyFill="1" applyBorder="1" applyAlignment="1">
      <alignment horizontal="center" vertical="center"/>
    </xf>
    <xf numFmtId="0" fontId="11" fillId="22" borderId="49" xfId="0" applyFont="1" applyFill="1" applyBorder="1" applyAlignment="1">
      <alignment horizontal="center" vertical="center"/>
    </xf>
    <xf numFmtId="0" fontId="24" fillId="22" borderId="50" xfId="0" applyFont="1" applyFill="1" applyBorder="1" applyAlignment="1">
      <alignment horizontal="center"/>
    </xf>
    <xf numFmtId="0" fontId="24" fillId="22" borderId="51" xfId="0" applyFont="1" applyFill="1" applyBorder="1" applyAlignment="1">
      <alignment horizontal="center"/>
    </xf>
    <xf numFmtId="0" fontId="24" fillId="22" borderId="52" xfId="0" applyFont="1" applyFill="1" applyBorder="1" applyAlignment="1">
      <alignment horizontal="centerContinuous"/>
    </xf>
    <xf numFmtId="0" fontId="48" fillId="22" borderId="53" xfId="0" applyFont="1" applyFill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44" xfId="0" applyFont="1" applyBorder="1" applyAlignment="1">
      <alignment horizontal="centerContinuous"/>
    </xf>
    <xf numFmtId="0" fontId="11" fillId="0" borderId="44" xfId="0" applyFont="1" applyBorder="1" applyAlignment="1">
      <alignment horizontal="centerContinuous"/>
    </xf>
    <xf numFmtId="0" fontId="24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24" fillId="0" borderId="0" xfId="0" applyFont="1" applyBorder="1" applyAlignment="1">
      <alignment/>
    </xf>
    <xf numFmtId="0" fontId="3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1" fillId="0" borderId="54" xfId="0" applyFont="1" applyBorder="1" applyAlignment="1">
      <alignment/>
    </xf>
    <xf numFmtId="0" fontId="61" fillId="0" borderId="0" xfId="0" applyNumberFormat="1" applyFont="1" applyFill="1" applyBorder="1" applyAlignment="1">
      <alignment horizontal="centerContinuous"/>
    </xf>
    <xf numFmtId="0" fontId="61" fillId="0" borderId="0" xfId="0" applyFont="1" applyFill="1" applyBorder="1" applyAlignment="1">
      <alignment horizontal="centerContinuous"/>
    </xf>
    <xf numFmtId="0" fontId="61" fillId="0" borderId="0" xfId="0" applyFont="1" applyAlignment="1">
      <alignment/>
    </xf>
    <xf numFmtId="0" fontId="62" fillId="0" borderId="55" xfId="0" applyFont="1" applyBorder="1" applyAlignment="1">
      <alignment horizontal="centerContinuous"/>
    </xf>
    <xf numFmtId="0" fontId="61" fillId="0" borderId="56" xfId="0" applyFont="1" applyBorder="1" applyAlignment="1">
      <alignment/>
    </xf>
    <xf numFmtId="0" fontId="63" fillId="22" borderId="57" xfId="0" applyFont="1" applyFill="1" applyBorder="1" applyAlignment="1">
      <alignment/>
    </xf>
    <xf numFmtId="0" fontId="61" fillId="0" borderId="0" xfId="0" applyFont="1" applyFill="1" applyAlignment="1">
      <alignment/>
    </xf>
    <xf numFmtId="0" fontId="63" fillId="22" borderId="58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3" fillId="22" borderId="59" xfId="0" applyFont="1" applyFill="1" applyBorder="1" applyAlignment="1">
      <alignment/>
    </xf>
    <xf numFmtId="0" fontId="63" fillId="22" borderId="59" xfId="0" applyFont="1" applyFill="1" applyBorder="1" applyAlignment="1">
      <alignment horizontal="centerContinuous"/>
    </xf>
    <xf numFmtId="0" fontId="62" fillId="22" borderId="59" xfId="0" applyFont="1" applyFill="1" applyBorder="1" applyAlignment="1">
      <alignment horizontal="centerContinuous"/>
    </xf>
    <xf numFmtId="0" fontId="63" fillId="22" borderId="60" xfId="0" applyFont="1" applyFill="1" applyBorder="1" applyAlignment="1">
      <alignment/>
    </xf>
    <xf numFmtId="0" fontId="63" fillId="22" borderId="0" xfId="0" applyFont="1" applyFill="1" applyBorder="1" applyAlignment="1">
      <alignment horizontal="centerContinuous"/>
    </xf>
    <xf numFmtId="0" fontId="63" fillId="22" borderId="0" xfId="0" applyFont="1" applyFill="1" applyBorder="1" applyAlignment="1">
      <alignment horizontal="centerContinuous" vertical="justify" wrapText="1"/>
    </xf>
    <xf numFmtId="0" fontId="63" fillId="22" borderId="0" xfId="0" applyFont="1" applyFill="1" applyBorder="1" applyAlignment="1">
      <alignment horizontal="centerContinuous" vertical="justify"/>
    </xf>
    <xf numFmtId="0" fontId="62" fillId="22" borderId="0" xfId="0" applyFont="1" applyFill="1" applyBorder="1" applyAlignment="1">
      <alignment horizontal="centerContinuous"/>
    </xf>
    <xf numFmtId="0" fontId="63" fillId="22" borderId="61" xfId="0" applyFont="1" applyFill="1" applyBorder="1" applyAlignment="1">
      <alignment/>
    </xf>
    <xf numFmtId="0" fontId="62" fillId="22" borderId="62" xfId="0" applyFont="1" applyFill="1" applyBorder="1" applyAlignment="1">
      <alignment horizontal="center"/>
    </xf>
    <xf numFmtId="0" fontId="62" fillId="22" borderId="63" xfId="0" applyFont="1" applyFill="1" applyBorder="1" applyAlignment="1">
      <alignment horizontal="center"/>
    </xf>
    <xf numFmtId="0" fontId="63" fillId="22" borderId="63" xfId="0" applyFont="1" applyFill="1" applyBorder="1" applyAlignment="1">
      <alignment horizontal="center"/>
    </xf>
    <xf numFmtId="0" fontId="63" fillId="22" borderId="64" xfId="0" applyFont="1" applyFill="1" applyBorder="1" applyAlignment="1">
      <alignment horizontal="center"/>
    </xf>
    <xf numFmtId="0" fontId="62" fillId="22" borderId="65" xfId="0" applyFont="1" applyFill="1" applyBorder="1" applyAlignment="1">
      <alignment horizontal="center"/>
    </xf>
    <xf numFmtId="0" fontId="62" fillId="22" borderId="66" xfId="0" applyFont="1" applyFill="1" applyBorder="1" applyAlignment="1">
      <alignment horizontal="center"/>
    </xf>
    <xf numFmtId="0" fontId="62" fillId="22" borderId="67" xfId="0" applyFont="1" applyFill="1" applyBorder="1" applyAlignment="1">
      <alignment horizontal="center"/>
    </xf>
    <xf numFmtId="0" fontId="63" fillId="22" borderId="68" xfId="0" applyFont="1" applyFill="1" applyBorder="1" applyAlignment="1">
      <alignment horizontal="center"/>
    </xf>
    <xf numFmtId="0" fontId="63" fillId="22" borderId="69" xfId="0" applyFont="1" applyFill="1" applyBorder="1" applyAlignment="1">
      <alignment horizontal="center"/>
    </xf>
    <xf numFmtId="0" fontId="63" fillId="22" borderId="70" xfId="0" applyFont="1" applyFill="1" applyBorder="1" applyAlignment="1">
      <alignment horizontal="center"/>
    </xf>
    <xf numFmtId="0" fontId="63" fillId="22" borderId="71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6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70" fillId="0" borderId="0" xfId="0" applyFont="1" applyAlignment="1">
      <alignment/>
    </xf>
    <xf numFmtId="0" fontId="14" fillId="0" borderId="38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3" fillId="24" borderId="0" xfId="0" applyFont="1" applyFill="1" applyBorder="1" applyAlignment="1">
      <alignment vertical="justify"/>
    </xf>
    <xf numFmtId="0" fontId="74" fillId="24" borderId="0" xfId="0" applyFont="1" applyFill="1" applyBorder="1" applyAlignment="1">
      <alignment vertical="justify"/>
    </xf>
    <xf numFmtId="0" fontId="45" fillId="0" borderId="0" xfId="0" applyFont="1" applyAlignment="1">
      <alignment vertical="center"/>
    </xf>
    <xf numFmtId="0" fontId="35" fillId="0" borderId="39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61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80" fillId="0" borderId="7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35" fillId="0" borderId="36" xfId="0" applyFont="1" applyFill="1" applyBorder="1" applyAlignment="1">
      <alignment horizontal="center"/>
    </xf>
    <xf numFmtId="0" fontId="64" fillId="22" borderId="69" xfId="0" applyFont="1" applyFill="1" applyBorder="1" applyAlignment="1">
      <alignment horizontal="center"/>
    </xf>
    <xf numFmtId="0" fontId="65" fillId="22" borderId="69" xfId="0" applyFont="1" applyFill="1" applyBorder="1" applyAlignment="1">
      <alignment horizontal="center"/>
    </xf>
    <xf numFmtId="0" fontId="64" fillId="22" borderId="76" xfId="0" applyFont="1" applyFill="1" applyBorder="1" applyAlignment="1">
      <alignment horizontal="center"/>
    </xf>
    <xf numFmtId="0" fontId="63" fillId="22" borderId="76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11" fillId="22" borderId="77" xfId="0" applyFont="1" applyFill="1" applyBorder="1" applyAlignment="1">
      <alignment horizontal="centerContinuous"/>
    </xf>
    <xf numFmtId="0" fontId="11" fillId="22" borderId="78" xfId="0" applyFont="1" applyFill="1" applyBorder="1" applyAlignment="1">
      <alignment horizontal="centerContinuous"/>
    </xf>
    <xf numFmtId="0" fontId="68" fillId="0" borderId="0" xfId="0" applyFont="1" applyAlignment="1">
      <alignment horizontal="center" vertical="center"/>
    </xf>
    <xf numFmtId="0" fontId="68" fillId="26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Continuous" vertical="center"/>
    </xf>
    <xf numFmtId="0" fontId="37" fillId="0" borderId="79" xfId="0" applyFont="1" applyFill="1" applyBorder="1" applyAlignment="1">
      <alignment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9" fontId="61" fillId="0" borderId="0" xfId="98" applyFont="1" applyAlignment="1">
      <alignment vertical="center"/>
    </xf>
    <xf numFmtId="0" fontId="24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3" fillId="27" borderId="82" xfId="0" applyFont="1" applyFill="1" applyBorder="1" applyAlignment="1">
      <alignment horizontal="center" vertical="center"/>
    </xf>
    <xf numFmtId="0" fontId="84" fillId="27" borderId="83" xfId="0" applyFont="1" applyFill="1" applyBorder="1" applyAlignment="1">
      <alignment horizontal="center" vertical="center"/>
    </xf>
    <xf numFmtId="0" fontId="84" fillId="27" borderId="84" xfId="0" applyFont="1" applyFill="1" applyBorder="1" applyAlignment="1">
      <alignment horizontal="center" vertical="center"/>
    </xf>
    <xf numFmtId="0" fontId="84" fillId="27" borderId="85" xfId="0" applyFont="1" applyFill="1" applyBorder="1" applyAlignment="1">
      <alignment horizontal="center" vertical="center"/>
    </xf>
    <xf numFmtId="0" fontId="83" fillId="0" borderId="86" xfId="0" applyFont="1" applyBorder="1" applyAlignment="1">
      <alignment horizontal="left" vertical="center"/>
    </xf>
    <xf numFmtId="0" fontId="84" fillId="0" borderId="87" xfId="0" applyFont="1" applyBorder="1" applyAlignment="1">
      <alignment horizontal="right" vertical="center"/>
    </xf>
    <xf numFmtId="0" fontId="84" fillId="0" borderId="88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11" fillId="22" borderId="89" xfId="0" applyFont="1" applyFill="1" applyBorder="1" applyAlignment="1">
      <alignment/>
    </xf>
    <xf numFmtId="0" fontId="46" fillId="22" borderId="90" xfId="0" applyFont="1" applyFill="1" applyBorder="1" applyAlignment="1">
      <alignment horizontal="center"/>
    </xf>
    <xf numFmtId="0" fontId="11" fillId="22" borderId="90" xfId="0" applyFont="1" applyFill="1" applyBorder="1" applyAlignment="1">
      <alignment/>
    </xf>
    <xf numFmtId="0" fontId="11" fillId="22" borderId="90" xfId="0" applyFont="1" applyFill="1" applyBorder="1" applyAlignment="1">
      <alignment horizontal="center"/>
    </xf>
    <xf numFmtId="0" fontId="23" fillId="22" borderId="90" xfId="0" applyFont="1" applyFill="1" applyBorder="1" applyAlignment="1">
      <alignment horizontal="center"/>
    </xf>
    <xf numFmtId="0" fontId="23" fillId="22" borderId="91" xfId="0" applyFont="1" applyFill="1" applyBorder="1" applyAlignment="1">
      <alignment horizontal="center"/>
    </xf>
    <xf numFmtId="0" fontId="11" fillId="22" borderId="91" xfId="0" applyFont="1" applyFill="1" applyBorder="1" applyAlignment="1">
      <alignment horizontal="center"/>
    </xf>
    <xf numFmtId="0" fontId="46" fillId="22" borderId="92" xfId="0" applyFont="1" applyFill="1" applyBorder="1" applyAlignment="1">
      <alignment horizontal="centerContinuous"/>
    </xf>
    <xf numFmtId="0" fontId="23" fillId="22" borderId="92" xfId="0" applyFont="1" applyFill="1" applyBorder="1" applyAlignment="1">
      <alignment horizontal="centerContinuous"/>
    </xf>
    <xf numFmtId="0" fontId="46" fillId="22" borderId="92" xfId="0" applyFont="1" applyFill="1" applyBorder="1" applyAlignment="1">
      <alignment horizontal="center"/>
    </xf>
    <xf numFmtId="0" fontId="46" fillId="22" borderId="92" xfId="0" applyFont="1" applyFill="1" applyBorder="1" applyAlignment="1">
      <alignment horizontal="centerContinuous" vertical="justify" wrapText="1"/>
    </xf>
    <xf numFmtId="0" fontId="23" fillId="22" borderId="92" xfId="0" applyFont="1" applyFill="1" applyBorder="1" applyAlignment="1">
      <alignment/>
    </xf>
    <xf numFmtId="0" fontId="46" fillId="22" borderId="93" xfId="0" applyFont="1" applyFill="1" applyBorder="1" applyAlignment="1">
      <alignment horizontal="center"/>
    </xf>
    <xf numFmtId="0" fontId="14" fillId="22" borderId="92" xfId="0" applyFont="1" applyFill="1" applyBorder="1" applyAlignment="1">
      <alignment horizontal="center"/>
    </xf>
    <xf numFmtId="0" fontId="23" fillId="22" borderId="92" xfId="0" applyFont="1" applyFill="1" applyBorder="1" applyAlignment="1">
      <alignment horizontal="center"/>
    </xf>
    <xf numFmtId="0" fontId="23" fillId="22" borderId="93" xfId="0" applyFont="1" applyFill="1" applyBorder="1" applyAlignment="1">
      <alignment horizontal="center"/>
    </xf>
    <xf numFmtId="0" fontId="23" fillId="22" borderId="94" xfId="0" applyFont="1" applyFill="1" applyBorder="1" applyAlignment="1">
      <alignment horizontal="center"/>
    </xf>
    <xf numFmtId="0" fontId="23" fillId="22" borderId="95" xfId="0" applyFont="1" applyFill="1" applyBorder="1" applyAlignment="1">
      <alignment horizontal="center"/>
    </xf>
    <xf numFmtId="0" fontId="23" fillId="22" borderId="96" xfId="0" applyFont="1" applyFill="1" applyBorder="1" applyAlignment="1">
      <alignment/>
    </xf>
    <xf numFmtId="0" fontId="23" fillId="22" borderId="96" xfId="0" applyFont="1" applyFill="1" applyBorder="1" applyAlignment="1">
      <alignment horizontal="centerContinuous"/>
    </xf>
    <xf numFmtId="0" fontId="46" fillId="22" borderId="96" xfId="0" applyFont="1" applyFill="1" applyBorder="1" applyAlignment="1">
      <alignment horizontal="centerContinuous"/>
    </xf>
    <xf numFmtId="0" fontId="46" fillId="22" borderId="97" xfId="0" applyFont="1" applyFill="1" applyBorder="1" applyAlignment="1">
      <alignment horizontal="centerContinuous"/>
    </xf>
    <xf numFmtId="0" fontId="11" fillId="22" borderId="98" xfId="0" applyFont="1" applyFill="1" applyBorder="1" applyAlignment="1">
      <alignment horizontal="centerContinuous"/>
    </xf>
    <xf numFmtId="0" fontId="23" fillId="22" borderId="98" xfId="0" applyFont="1" applyFill="1" applyBorder="1" applyAlignment="1">
      <alignment horizontal="centerContinuous"/>
    </xf>
    <xf numFmtId="0" fontId="46" fillId="22" borderId="98" xfId="0" applyFont="1" applyFill="1" applyBorder="1" applyAlignment="1">
      <alignment horizontal="centerContinuous"/>
    </xf>
    <xf numFmtId="0" fontId="23" fillId="22" borderId="99" xfId="0" applyFont="1" applyFill="1" applyBorder="1" applyAlignment="1">
      <alignment/>
    </xf>
    <xf numFmtId="0" fontId="11" fillId="22" borderId="96" xfId="0" applyFont="1" applyFill="1" applyBorder="1" applyAlignment="1">
      <alignment/>
    </xf>
    <xf numFmtId="0" fontId="11" fillId="22" borderId="98" xfId="0" applyFont="1" applyFill="1" applyBorder="1" applyAlignment="1">
      <alignment horizontal="centerContinuous" vertical="justify" wrapText="1"/>
    </xf>
    <xf numFmtId="0" fontId="14" fillId="0" borderId="100" xfId="0" applyFont="1" applyBorder="1" applyAlignment="1">
      <alignment horizontal="center" vertical="center"/>
    </xf>
    <xf numFmtId="0" fontId="14" fillId="0" borderId="100" xfId="0" applyFont="1" applyFill="1" applyBorder="1" applyAlignment="1">
      <alignment horizontal="center"/>
    </xf>
    <xf numFmtId="0" fontId="23" fillId="22" borderId="101" xfId="0" applyFont="1" applyFill="1" applyBorder="1" applyAlignment="1">
      <alignment/>
    </xf>
    <xf numFmtId="0" fontId="46" fillId="22" borderId="101" xfId="0" applyFont="1" applyFill="1" applyBorder="1" applyAlignment="1">
      <alignment horizontal="center"/>
    </xf>
    <xf numFmtId="0" fontId="23" fillId="22" borderId="101" xfId="0" applyFont="1" applyFill="1" applyBorder="1" applyAlignment="1">
      <alignment horizontal="center"/>
    </xf>
    <xf numFmtId="0" fontId="23" fillId="22" borderId="102" xfId="0" applyFont="1" applyFill="1" applyBorder="1" applyAlignment="1">
      <alignment horizontal="center"/>
    </xf>
    <xf numFmtId="0" fontId="11" fillId="22" borderId="103" xfId="0" applyFont="1" applyFill="1" applyBorder="1" applyAlignment="1">
      <alignment/>
    </xf>
    <xf numFmtId="0" fontId="46" fillId="22" borderId="93" xfId="0" applyFont="1" applyFill="1" applyBorder="1" applyAlignment="1">
      <alignment horizontal="centerContinuous"/>
    </xf>
    <xf numFmtId="0" fontId="23" fillId="22" borderId="104" xfId="0" applyFont="1" applyFill="1" applyBorder="1" applyAlignment="1">
      <alignment horizontal="centerContinuous"/>
    </xf>
    <xf numFmtId="0" fontId="46" fillId="22" borderId="105" xfId="0" applyFont="1" applyFill="1" applyBorder="1" applyAlignment="1">
      <alignment horizontal="center"/>
    </xf>
    <xf numFmtId="0" fontId="23" fillId="22" borderId="105" xfId="0" applyFont="1" applyFill="1" applyBorder="1" applyAlignment="1">
      <alignment horizontal="center"/>
    </xf>
    <xf numFmtId="0" fontId="23" fillId="22" borderId="106" xfId="0" applyFont="1" applyFill="1" applyBorder="1" applyAlignment="1">
      <alignment horizontal="center"/>
    </xf>
    <xf numFmtId="0" fontId="14" fillId="22" borderId="107" xfId="0" applyFont="1" applyFill="1" applyBorder="1" applyAlignment="1">
      <alignment horizontal="left"/>
    </xf>
    <xf numFmtId="0" fontId="46" fillId="22" borderId="107" xfId="0" applyFont="1" applyFill="1" applyBorder="1" applyAlignment="1">
      <alignment horizontal="center"/>
    </xf>
    <xf numFmtId="0" fontId="14" fillId="22" borderId="107" xfId="0" applyFont="1" applyFill="1" applyBorder="1" applyAlignment="1">
      <alignment horizontal="center"/>
    </xf>
    <xf numFmtId="0" fontId="23" fillId="22" borderId="108" xfId="0" applyFont="1" applyFill="1" applyBorder="1" applyAlignment="1">
      <alignment horizontal="center"/>
    </xf>
    <xf numFmtId="0" fontId="14" fillId="22" borderId="109" xfId="0" applyFont="1" applyFill="1" applyBorder="1" applyAlignment="1">
      <alignment horizontal="left"/>
    </xf>
    <xf numFmtId="0" fontId="11" fillId="22" borderId="105" xfId="0" applyFont="1" applyFill="1" applyBorder="1" applyAlignment="1">
      <alignment horizontal="center"/>
    </xf>
    <xf numFmtId="0" fontId="46" fillId="22" borderId="110" xfId="0" applyFont="1" applyFill="1" applyBorder="1" applyAlignment="1">
      <alignment horizontal="centerContinuous"/>
    </xf>
    <xf numFmtId="0" fontId="11" fillId="22" borderId="104" xfId="0" applyFont="1" applyFill="1" applyBorder="1" applyAlignment="1">
      <alignment horizontal="centerContinuous"/>
    </xf>
    <xf numFmtId="0" fontId="14" fillId="22" borderId="105" xfId="0" applyFont="1" applyFill="1" applyBorder="1" applyAlignment="1">
      <alignment horizontal="center"/>
    </xf>
    <xf numFmtId="0" fontId="23" fillId="22" borderId="107" xfId="0" applyFont="1" applyFill="1" applyBorder="1" applyAlignment="1">
      <alignment horizontal="center"/>
    </xf>
    <xf numFmtId="0" fontId="23" fillId="22" borderId="109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/>
    </xf>
    <xf numFmtId="0" fontId="46" fillId="22" borderId="105" xfId="0" applyFont="1" applyFill="1" applyBorder="1" applyAlignment="1">
      <alignment horizontal="centerContinuous" vertical="justify"/>
    </xf>
    <xf numFmtId="0" fontId="14" fillId="22" borderId="112" xfId="0" applyFont="1" applyFill="1" applyBorder="1" applyAlignment="1">
      <alignment horizontal="centerContinuous" vertical="justify"/>
    </xf>
    <xf numFmtId="0" fontId="14" fillId="0" borderId="99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Fill="1" applyBorder="1" applyAlignment="1">
      <alignment horizontal="center"/>
    </xf>
    <xf numFmtId="0" fontId="14" fillId="0" borderId="119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/>
    </xf>
    <xf numFmtId="0" fontId="14" fillId="0" borderId="123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14" fillId="0" borderId="120" xfId="0" applyFont="1" applyBorder="1" applyAlignment="1">
      <alignment horizontal="center"/>
    </xf>
    <xf numFmtId="0" fontId="14" fillId="0" borderId="111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25" xfId="0" applyFont="1" applyFill="1" applyBorder="1" applyAlignment="1">
      <alignment horizontal="center"/>
    </xf>
    <xf numFmtId="0" fontId="14" fillId="0" borderId="12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/>
    </xf>
    <xf numFmtId="0" fontId="14" fillId="0" borderId="127" xfId="0" applyFont="1" applyBorder="1" applyAlignment="1">
      <alignment horizontal="center"/>
    </xf>
    <xf numFmtId="0" fontId="14" fillId="0" borderId="128" xfId="0" applyFont="1" applyBorder="1" applyAlignment="1">
      <alignment horizontal="center"/>
    </xf>
    <xf numFmtId="0" fontId="14" fillId="0" borderId="129" xfId="0" applyFont="1" applyBorder="1" applyAlignment="1">
      <alignment horizontal="center"/>
    </xf>
    <xf numFmtId="0" fontId="14" fillId="0" borderId="130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14" fillId="0" borderId="131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46" fillId="22" borderId="132" xfId="0" applyFont="1" applyFill="1" applyBorder="1" applyAlignment="1">
      <alignment horizontal="centerContinuous"/>
    </xf>
    <xf numFmtId="0" fontId="46" fillId="22" borderId="112" xfId="0" applyFont="1" applyFill="1" applyBorder="1" applyAlignment="1">
      <alignment horizontal="centerContinuous"/>
    </xf>
    <xf numFmtId="0" fontId="35" fillId="0" borderId="133" xfId="0" applyFont="1" applyFill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35" fillId="0" borderId="134" xfId="0" applyFont="1" applyFill="1" applyBorder="1" applyAlignment="1">
      <alignment horizontal="center"/>
    </xf>
    <xf numFmtId="0" fontId="35" fillId="0" borderId="133" xfId="0" applyFont="1" applyFill="1" applyBorder="1" applyAlignment="1">
      <alignment horizontal="center"/>
    </xf>
    <xf numFmtId="0" fontId="45" fillId="0" borderId="135" xfId="0" applyFont="1" applyFill="1" applyBorder="1" applyAlignment="1">
      <alignment horizontal="center" vertical="center"/>
    </xf>
    <xf numFmtId="0" fontId="50" fillId="22" borderId="136" xfId="0" applyFont="1" applyFill="1" applyBorder="1" applyAlignment="1">
      <alignment/>
    </xf>
    <xf numFmtId="0" fontId="35" fillId="0" borderId="137" xfId="0" applyFont="1" applyFill="1" applyBorder="1" applyAlignment="1">
      <alignment horizontal="center"/>
    </xf>
    <xf numFmtId="0" fontId="35" fillId="0" borderId="138" xfId="0" applyFont="1" applyFill="1" applyBorder="1" applyAlignment="1">
      <alignment horizontal="center" vertical="center"/>
    </xf>
    <xf numFmtId="0" fontId="35" fillId="0" borderId="139" xfId="0" applyFont="1" applyFill="1" applyBorder="1" applyAlignment="1">
      <alignment horizontal="center"/>
    </xf>
    <xf numFmtId="0" fontId="35" fillId="0" borderId="135" xfId="0" applyFont="1" applyFill="1" applyBorder="1" applyAlignment="1">
      <alignment horizontal="center"/>
    </xf>
    <xf numFmtId="0" fontId="35" fillId="0" borderId="140" xfId="0" applyFont="1" applyFill="1" applyBorder="1" applyAlignment="1">
      <alignment horizontal="center"/>
    </xf>
    <xf numFmtId="0" fontId="14" fillId="0" borderId="135" xfId="0" applyFont="1" applyFill="1" applyBorder="1" applyAlignment="1">
      <alignment horizontal="center"/>
    </xf>
    <xf numFmtId="0" fontId="14" fillId="0" borderId="135" xfId="0" applyFont="1" applyFill="1" applyBorder="1" applyAlignment="1">
      <alignment horizontal="center" vertical="center"/>
    </xf>
    <xf numFmtId="0" fontId="36" fillId="0" borderId="138" xfId="0" applyFont="1" applyFill="1" applyBorder="1" applyAlignment="1">
      <alignment horizontal="center" vertical="center"/>
    </xf>
    <xf numFmtId="0" fontId="36" fillId="0" borderId="139" xfId="0" applyFont="1" applyFill="1" applyBorder="1" applyAlignment="1">
      <alignment horizontal="center"/>
    </xf>
    <xf numFmtId="0" fontId="36" fillId="0" borderId="140" xfId="0" applyFont="1" applyFill="1" applyBorder="1" applyAlignment="1">
      <alignment horizontal="center"/>
    </xf>
    <xf numFmtId="0" fontId="36" fillId="0" borderId="135" xfId="0" applyFont="1" applyFill="1" applyBorder="1" applyAlignment="1">
      <alignment horizontal="center"/>
    </xf>
    <xf numFmtId="0" fontId="35" fillId="0" borderId="38" xfId="0" applyFont="1" applyFill="1" applyBorder="1" applyAlignment="1">
      <alignment/>
    </xf>
    <xf numFmtId="0" fontId="45" fillId="0" borderId="13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5" fillId="0" borderId="141" xfId="0" applyFont="1" applyFill="1" applyBorder="1" applyAlignment="1">
      <alignment horizontal="center" vertical="center"/>
    </xf>
    <xf numFmtId="0" fontId="35" fillId="0" borderId="142" xfId="0" applyFont="1" applyFill="1" applyBorder="1" applyAlignment="1">
      <alignment horizontal="center"/>
    </xf>
    <xf numFmtId="0" fontId="35" fillId="0" borderId="143" xfId="0" applyFont="1" applyFill="1" applyBorder="1" applyAlignment="1">
      <alignment horizontal="center"/>
    </xf>
    <xf numFmtId="0" fontId="14" fillId="0" borderId="143" xfId="0" applyFont="1" applyFill="1" applyBorder="1" applyAlignment="1">
      <alignment horizontal="center"/>
    </xf>
    <xf numFmtId="0" fontId="14" fillId="0" borderId="143" xfId="0" applyFont="1" applyFill="1" applyBorder="1" applyAlignment="1">
      <alignment horizontal="center" vertical="center"/>
    </xf>
    <xf numFmtId="0" fontId="35" fillId="0" borderId="144" xfId="0" applyFont="1" applyFill="1" applyBorder="1" applyAlignment="1">
      <alignment horizontal="center"/>
    </xf>
    <xf numFmtId="0" fontId="32" fillId="22" borderId="57" xfId="0" applyFont="1" applyFill="1" applyBorder="1" applyAlignment="1">
      <alignment horizontal="centerContinuous"/>
    </xf>
    <xf numFmtId="0" fontId="32" fillId="22" borderId="59" xfId="0" applyFont="1" applyFill="1" applyBorder="1" applyAlignment="1">
      <alignment horizontal="centerContinuous"/>
    </xf>
    <xf numFmtId="0" fontId="33" fillId="22" borderId="145" xfId="0" applyFont="1" applyFill="1" applyBorder="1" applyAlignment="1">
      <alignment horizontal="center"/>
    </xf>
    <xf numFmtId="0" fontId="32" fillId="22" borderId="146" xfId="0" applyFont="1" applyFill="1" applyBorder="1" applyAlignment="1">
      <alignment horizontal="center"/>
    </xf>
    <xf numFmtId="0" fontId="33" fillId="22" borderId="146" xfId="0" applyFont="1" applyFill="1" applyBorder="1" applyAlignment="1">
      <alignment horizontal="center"/>
    </xf>
    <xf numFmtId="0" fontId="37" fillId="22" borderId="59" xfId="0" applyFont="1" applyFill="1" applyBorder="1" applyAlignment="1">
      <alignment horizontal="centerContinuous"/>
    </xf>
    <xf numFmtId="0" fontId="32" fillId="22" borderId="61" xfId="0" applyFont="1" applyFill="1" applyBorder="1" applyAlignment="1">
      <alignment horizontal="center"/>
    </xf>
    <xf numFmtId="0" fontId="32" fillId="22" borderId="147" xfId="0" applyFont="1" applyFill="1" applyBorder="1" applyAlignment="1">
      <alignment horizontal="centerContinuous"/>
    </xf>
    <xf numFmtId="0" fontId="32" fillId="22" borderId="145" xfId="0" applyFont="1" applyFill="1" applyBorder="1" applyAlignment="1">
      <alignment horizontal="center"/>
    </xf>
    <xf numFmtId="0" fontId="86" fillId="22" borderId="34" xfId="0" applyFont="1" applyFill="1" applyBorder="1" applyAlignment="1">
      <alignment/>
    </xf>
    <xf numFmtId="0" fontId="87" fillId="22" borderId="148" xfId="0" applyFont="1" applyFill="1" applyBorder="1" applyAlignment="1">
      <alignment horizontal="center"/>
    </xf>
    <xf numFmtId="0" fontId="86" fillId="22" borderId="145" xfId="0" applyFont="1" applyFill="1" applyBorder="1" applyAlignment="1">
      <alignment horizontal="center"/>
    </xf>
    <xf numFmtId="0" fontId="86" fillId="22" borderId="146" xfId="0" applyFont="1" applyFill="1" applyBorder="1" applyAlignment="1">
      <alignment horizontal="center"/>
    </xf>
    <xf numFmtId="0" fontId="14" fillId="0" borderId="14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137" xfId="0" applyFont="1" applyBorder="1" applyAlignment="1">
      <alignment horizontal="center"/>
    </xf>
    <xf numFmtId="0" fontId="46" fillId="22" borderId="136" xfId="0" applyFont="1" applyFill="1" applyBorder="1" applyAlignment="1">
      <alignment horizontal="centerContinuous"/>
    </xf>
    <xf numFmtId="0" fontId="50" fillId="22" borderId="136" xfId="0" applyFont="1" applyFill="1" applyBorder="1" applyAlignment="1">
      <alignment horizontal="centerContinuous"/>
    </xf>
    <xf numFmtId="0" fontId="11" fillId="22" borderId="136" xfId="0" applyFont="1" applyFill="1" applyBorder="1" applyAlignment="1">
      <alignment horizontal="center"/>
    </xf>
    <xf numFmtId="0" fontId="50" fillId="22" borderId="150" xfId="0" applyFont="1" applyFill="1" applyBorder="1" applyAlignment="1">
      <alignment horizontal="centerContinuous"/>
    </xf>
    <xf numFmtId="0" fontId="11" fillId="22" borderId="136" xfId="0" applyFont="1" applyFill="1" applyBorder="1" applyAlignment="1">
      <alignment horizontal="centerContinuous"/>
    </xf>
    <xf numFmtId="0" fontId="51" fillId="22" borderId="151" xfId="0" applyFont="1" applyFill="1" applyBorder="1" applyAlignment="1">
      <alignment/>
    </xf>
    <xf numFmtId="0" fontId="14" fillId="22" borderId="152" xfId="0" applyFont="1" applyFill="1" applyBorder="1" applyAlignment="1">
      <alignment horizontal="center"/>
    </xf>
    <xf numFmtId="0" fontId="46" fillId="22" borderId="153" xfId="0" applyFont="1" applyFill="1" applyBorder="1" applyAlignment="1">
      <alignment horizontal="centerContinuous"/>
    </xf>
    <xf numFmtId="0" fontId="23" fillId="22" borderId="153" xfId="0" applyFont="1" applyFill="1" applyBorder="1" applyAlignment="1">
      <alignment horizontal="centerContinuous"/>
    </xf>
    <xf numFmtId="0" fontId="11" fillId="22" borderId="153" xfId="0" applyFont="1" applyFill="1" applyBorder="1" applyAlignment="1">
      <alignment horizontal="centerContinuous"/>
    </xf>
    <xf numFmtId="0" fontId="46" fillId="22" borderId="153" xfId="0" applyFont="1" applyFill="1" applyBorder="1" applyAlignment="1">
      <alignment horizontal="center"/>
    </xf>
    <xf numFmtId="0" fontId="46" fillId="22" borderId="153" xfId="0" applyFont="1" applyFill="1" applyBorder="1" applyAlignment="1">
      <alignment horizontal="centerContinuous" vertical="justify" wrapText="1"/>
    </xf>
    <xf numFmtId="0" fontId="46" fillId="22" borderId="153" xfId="0" applyFont="1" applyFill="1" applyBorder="1" applyAlignment="1">
      <alignment horizontal="centerContinuous" vertical="justify"/>
    </xf>
    <xf numFmtId="0" fontId="52" fillId="22" borderId="153" xfId="0" applyFont="1" applyFill="1" applyBorder="1" applyAlignment="1">
      <alignment horizontal="centerContinuous"/>
    </xf>
    <xf numFmtId="0" fontId="51" fillId="22" borderId="154" xfId="0" applyFont="1" applyFill="1" applyBorder="1" applyAlignment="1">
      <alignment/>
    </xf>
    <xf numFmtId="0" fontId="14" fillId="22" borderId="155" xfId="0" applyFont="1" applyFill="1" applyBorder="1" applyAlignment="1">
      <alignment horizontal="center"/>
    </xf>
    <xf numFmtId="0" fontId="23" fillId="22" borderId="156" xfId="0" applyFont="1" applyFill="1" applyBorder="1" applyAlignment="1">
      <alignment horizontal="centerContinuous"/>
    </xf>
    <xf numFmtId="0" fontId="11" fillId="22" borderId="156" xfId="0" applyFont="1" applyFill="1" applyBorder="1" applyAlignment="1">
      <alignment horizontal="centerContinuous"/>
    </xf>
    <xf numFmtId="0" fontId="53" fillId="22" borderId="156" xfId="0" applyFont="1" applyFill="1" applyBorder="1" applyAlignment="1">
      <alignment horizontal="centerContinuous"/>
    </xf>
    <xf numFmtId="0" fontId="23" fillId="22" borderId="156" xfId="0" applyFont="1" applyFill="1" applyBorder="1" applyAlignment="1">
      <alignment/>
    </xf>
    <xf numFmtId="0" fontId="23" fillId="22" borderId="156" xfId="0" applyFont="1" applyFill="1" applyBorder="1" applyAlignment="1">
      <alignment horizontal="center"/>
    </xf>
    <xf numFmtId="0" fontId="11" fillId="22" borderId="156" xfId="0" applyFont="1" applyFill="1" applyBorder="1" applyAlignment="1">
      <alignment horizontal="center"/>
    </xf>
    <xf numFmtId="0" fontId="11" fillId="22" borderId="156" xfId="0" applyFont="1" applyFill="1" applyBorder="1" applyAlignment="1">
      <alignment horizontal="centerContinuous" vertical="justify" wrapText="1"/>
    </xf>
    <xf numFmtId="0" fontId="14" fillId="22" borderId="156" xfId="0" applyFont="1" applyFill="1" applyBorder="1" applyAlignment="1">
      <alignment horizontal="centerContinuous" vertical="justify"/>
    </xf>
    <xf numFmtId="0" fontId="50" fillId="22" borderId="156" xfId="0" applyFont="1" applyFill="1" applyBorder="1" applyAlignment="1">
      <alignment horizontal="centerContinuous"/>
    </xf>
    <xf numFmtId="0" fontId="46" fillId="22" borderId="156" xfId="0" applyFont="1" applyFill="1" applyBorder="1" applyAlignment="1">
      <alignment horizontal="centerContinuous"/>
    </xf>
    <xf numFmtId="0" fontId="52" fillId="22" borderId="156" xfId="0" applyFont="1" applyFill="1" applyBorder="1" applyAlignment="1">
      <alignment horizontal="centerContinuous"/>
    </xf>
    <xf numFmtId="0" fontId="51" fillId="22" borderId="157" xfId="0" applyFont="1" applyFill="1" applyBorder="1" applyAlignment="1">
      <alignment/>
    </xf>
    <xf numFmtId="0" fontId="46" fillId="22" borderId="155" xfId="0" applyFont="1" applyFill="1" applyBorder="1" applyAlignment="1">
      <alignment horizontal="center"/>
    </xf>
    <xf numFmtId="0" fontId="52" fillId="22" borderId="158" xfId="0" applyFont="1" applyFill="1" applyBorder="1" applyAlignment="1">
      <alignment horizontal="center"/>
    </xf>
    <xf numFmtId="0" fontId="52" fillId="22" borderId="0" xfId="0" applyFont="1" applyFill="1" applyBorder="1" applyAlignment="1">
      <alignment horizontal="center"/>
    </xf>
    <xf numFmtId="0" fontId="25" fillId="22" borderId="0" xfId="0" applyFont="1" applyFill="1" applyBorder="1" applyAlignment="1">
      <alignment horizontal="center"/>
    </xf>
    <xf numFmtId="0" fontId="52" fillId="22" borderId="159" xfId="0" applyFont="1" applyFill="1" applyBorder="1" applyAlignment="1">
      <alignment horizontal="center"/>
    </xf>
    <xf numFmtId="0" fontId="52" fillId="22" borderId="156" xfId="0" applyFont="1" applyFill="1" applyBorder="1" applyAlignment="1">
      <alignment horizontal="center"/>
    </xf>
    <xf numFmtId="0" fontId="25" fillId="22" borderId="158" xfId="0" applyFont="1" applyFill="1" applyBorder="1" applyAlignment="1">
      <alignment horizontal="left"/>
    </xf>
    <xf numFmtId="0" fontId="25" fillId="22" borderId="0" xfId="0" applyFont="1" applyFill="1" applyBorder="1" applyAlignment="1">
      <alignment horizontal="left"/>
    </xf>
    <xf numFmtId="0" fontId="14" fillId="22" borderId="159" xfId="0" applyFont="1" applyFill="1" applyBorder="1" applyAlignment="1">
      <alignment horizontal="center"/>
    </xf>
    <xf numFmtId="0" fontId="50" fillId="22" borderId="0" xfId="0" applyFont="1" applyFill="1" applyBorder="1" applyAlignment="1">
      <alignment horizontal="center"/>
    </xf>
    <xf numFmtId="0" fontId="50" fillId="22" borderId="159" xfId="0" applyFont="1" applyFill="1" applyBorder="1" applyAlignment="1">
      <alignment horizontal="center"/>
    </xf>
    <xf numFmtId="0" fontId="51" fillId="22" borderId="157" xfId="0" applyFont="1" applyFill="1" applyBorder="1" applyAlignment="1">
      <alignment horizontal="center"/>
    </xf>
    <xf numFmtId="0" fontId="54" fillId="22" borderId="160" xfId="0" applyFont="1" applyFill="1" applyBorder="1" applyAlignment="1">
      <alignment horizontal="center"/>
    </xf>
    <xf numFmtId="0" fontId="52" fillId="22" borderId="161" xfId="0" applyFont="1" applyFill="1" applyBorder="1" applyAlignment="1">
      <alignment horizontal="center"/>
    </xf>
    <xf numFmtId="0" fontId="52" fillId="22" borderId="162" xfId="0" applyFont="1" applyFill="1" applyBorder="1" applyAlignment="1">
      <alignment horizontal="center"/>
    </xf>
    <xf numFmtId="0" fontId="52" fillId="22" borderId="163" xfId="0" applyFont="1" applyFill="1" applyBorder="1" applyAlignment="1">
      <alignment horizontal="center"/>
    </xf>
    <xf numFmtId="0" fontId="52" fillId="22" borderId="164" xfId="0" applyFont="1" applyFill="1" applyBorder="1" applyAlignment="1">
      <alignment horizontal="center"/>
    </xf>
    <xf numFmtId="0" fontId="55" fillId="22" borderId="162" xfId="0" applyFont="1" applyFill="1" applyBorder="1" applyAlignment="1">
      <alignment horizontal="center"/>
    </xf>
    <xf numFmtId="0" fontId="23" fillId="22" borderId="155" xfId="0" applyFont="1" applyFill="1" applyBorder="1" applyAlignment="1">
      <alignment horizontal="center"/>
    </xf>
    <xf numFmtId="0" fontId="50" fillId="22" borderId="153" xfId="0" applyFont="1" applyFill="1" applyBorder="1" applyAlignment="1">
      <alignment horizontal="center"/>
    </xf>
    <xf numFmtId="0" fontId="51" fillId="22" borderId="153" xfId="0" applyFont="1" applyFill="1" applyBorder="1" applyAlignment="1">
      <alignment horizontal="center"/>
    </xf>
    <xf numFmtId="0" fontId="52" fillId="22" borderId="153" xfId="0" applyFont="1" applyFill="1" applyBorder="1" applyAlignment="1">
      <alignment horizontal="center"/>
    </xf>
    <xf numFmtId="0" fontId="25" fillId="22" borderId="153" xfId="0" applyFont="1" applyFill="1" applyBorder="1" applyAlignment="1">
      <alignment horizontal="center"/>
    </xf>
    <xf numFmtId="0" fontId="50" fillId="22" borderId="156" xfId="0" applyFont="1" applyFill="1" applyBorder="1" applyAlignment="1">
      <alignment horizontal="center"/>
    </xf>
    <xf numFmtId="0" fontId="21" fillId="0" borderId="165" xfId="0" applyFont="1" applyFill="1" applyBorder="1" applyAlignment="1">
      <alignment horizontal="centerContinuous"/>
    </xf>
    <xf numFmtId="0" fontId="20" fillId="0" borderId="10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0" fillId="0" borderId="113" xfId="0" applyFont="1" applyFill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/>
    </xf>
    <xf numFmtId="0" fontId="20" fillId="0" borderId="100" xfId="0" applyFont="1" applyFill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20" fillId="0" borderId="166" xfId="0" applyFont="1" applyBorder="1" applyAlignment="1">
      <alignment horizontal="center"/>
    </xf>
    <xf numFmtId="0" fontId="14" fillId="0" borderId="167" xfId="0" applyFont="1" applyBorder="1" applyAlignment="1">
      <alignment horizontal="center"/>
    </xf>
    <xf numFmtId="0" fontId="20" fillId="0" borderId="168" xfId="0" applyFont="1" applyBorder="1" applyAlignment="1">
      <alignment horizontal="center"/>
    </xf>
    <xf numFmtId="0" fontId="11" fillId="22" borderId="113" xfId="0" applyFont="1" applyFill="1" applyBorder="1" applyAlignment="1">
      <alignment horizontal="center"/>
    </xf>
    <xf numFmtId="0" fontId="11" fillId="22" borderId="114" xfId="0" applyFont="1" applyFill="1" applyBorder="1" applyAlignment="1">
      <alignment horizontal="center"/>
    </xf>
    <xf numFmtId="0" fontId="20" fillId="22" borderId="114" xfId="0" applyFont="1" applyFill="1" applyBorder="1" applyAlignment="1">
      <alignment horizontal="center"/>
    </xf>
    <xf numFmtId="0" fontId="11" fillId="22" borderId="169" xfId="0" applyFont="1" applyFill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0" fillId="0" borderId="100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/>
    </xf>
    <xf numFmtId="0" fontId="20" fillId="0" borderId="170" xfId="0" applyFont="1" applyBorder="1" applyAlignment="1">
      <alignment horizontal="center"/>
    </xf>
    <xf numFmtId="0" fontId="20" fillId="0" borderId="166" xfId="0" applyFont="1" applyFill="1" applyBorder="1" applyAlignment="1">
      <alignment horizontal="center"/>
    </xf>
    <xf numFmtId="0" fontId="20" fillId="0" borderId="166" xfId="0" applyFont="1" applyFill="1" applyBorder="1" applyAlignment="1">
      <alignment horizontal="center"/>
    </xf>
    <xf numFmtId="0" fontId="57" fillId="22" borderId="170" xfId="0" applyFont="1" applyFill="1" applyBorder="1" applyAlignment="1">
      <alignment horizontal="center"/>
    </xf>
    <xf numFmtId="0" fontId="11" fillId="22" borderId="166" xfId="0" applyFont="1" applyFill="1" applyBorder="1" applyAlignment="1">
      <alignment horizontal="center"/>
    </xf>
    <xf numFmtId="0" fontId="23" fillId="22" borderId="166" xfId="0" applyFont="1" applyFill="1" applyBorder="1" applyAlignment="1">
      <alignment horizontal="center"/>
    </xf>
    <xf numFmtId="0" fontId="11" fillId="22" borderId="46" xfId="0" applyFont="1" applyFill="1" applyBorder="1" applyAlignment="1">
      <alignment horizontal="centerContinuous" vertical="center"/>
    </xf>
    <xf numFmtId="0" fontId="11" fillId="22" borderId="47" xfId="0" applyFont="1" applyFill="1" applyBorder="1" applyAlignment="1">
      <alignment horizontal="centerContinuous" vertical="center"/>
    </xf>
    <xf numFmtId="0" fontId="11" fillId="22" borderId="171" xfId="0" applyFont="1" applyFill="1" applyBorder="1" applyAlignment="1">
      <alignment horizontal="centerContinuous" vertical="center"/>
    </xf>
    <xf numFmtId="0" fontId="11" fillId="22" borderId="0" xfId="0" applyFont="1" applyFill="1" applyBorder="1" applyAlignment="1">
      <alignment horizontal="centerContinuous"/>
    </xf>
    <xf numFmtId="0" fontId="11" fillId="22" borderId="172" xfId="0" applyFont="1" applyFill="1" applyBorder="1" applyAlignment="1">
      <alignment horizontal="centerContinuous"/>
    </xf>
    <xf numFmtId="0" fontId="11" fillId="22" borderId="110" xfId="0" applyFont="1" applyFill="1" applyBorder="1" applyAlignment="1">
      <alignment horizontal="center"/>
    </xf>
    <xf numFmtId="0" fontId="11" fillId="22" borderId="97" xfId="0" applyFont="1" applyFill="1" applyBorder="1" applyAlignment="1">
      <alignment horizontal="center"/>
    </xf>
    <xf numFmtId="0" fontId="11" fillId="22" borderId="173" xfId="0" applyFont="1" applyFill="1" applyBorder="1" applyAlignment="1">
      <alignment horizontal="center"/>
    </xf>
    <xf numFmtId="0" fontId="20" fillId="0" borderId="174" xfId="0" applyFont="1" applyBorder="1" applyAlignment="1">
      <alignment horizontal="centerContinuous"/>
    </xf>
    <xf numFmtId="0" fontId="20" fillId="0" borderId="175" xfId="0" applyFont="1" applyBorder="1" applyAlignment="1">
      <alignment horizontal="centerContinuous"/>
    </xf>
    <xf numFmtId="0" fontId="20" fillId="0" borderId="113" xfId="0" applyFont="1" applyBorder="1" applyAlignment="1">
      <alignment horizontal="centerContinuous"/>
    </xf>
    <xf numFmtId="0" fontId="20" fillId="0" borderId="114" xfId="0" applyFont="1" applyBorder="1" applyAlignment="1">
      <alignment horizontal="centerContinuous"/>
    </xf>
    <xf numFmtId="0" fontId="20" fillId="0" borderId="119" xfId="0" applyFont="1" applyFill="1" applyBorder="1" applyAlignment="1">
      <alignment horizontal="centerContinuous"/>
    </xf>
    <xf numFmtId="0" fontId="20" fillId="0" borderId="100" xfId="0" applyFont="1" applyFill="1" applyBorder="1" applyAlignment="1">
      <alignment horizontal="centerContinuous"/>
    </xf>
    <xf numFmtId="0" fontId="20" fillId="0" borderId="119" xfId="0" applyFont="1" applyBorder="1" applyAlignment="1">
      <alignment horizontal="centerContinuous"/>
    </xf>
    <xf numFmtId="0" fontId="20" fillId="0" borderId="100" xfId="0" applyFont="1" applyBorder="1" applyAlignment="1">
      <alignment horizontal="centerContinuous"/>
    </xf>
    <xf numFmtId="0" fontId="20" fillId="0" borderId="119" xfId="0" applyFont="1" applyFill="1" applyBorder="1" applyAlignment="1">
      <alignment horizontal="centerContinuous"/>
    </xf>
    <xf numFmtId="0" fontId="20" fillId="0" borderId="100" xfId="0" applyFont="1" applyFill="1" applyBorder="1" applyAlignment="1">
      <alignment horizontal="centerContinuous"/>
    </xf>
    <xf numFmtId="0" fontId="47" fillId="0" borderId="166" xfId="0" applyFont="1" applyBorder="1" applyAlignment="1">
      <alignment horizontal="centerContinuous"/>
    </xf>
    <xf numFmtId="0" fontId="11" fillId="0" borderId="166" xfId="0" applyFont="1" applyBorder="1" applyAlignment="1">
      <alignment horizontal="centerContinuous"/>
    </xf>
    <xf numFmtId="0" fontId="11" fillId="0" borderId="167" xfId="0" applyFont="1" applyBorder="1" applyAlignment="1">
      <alignment horizontal="centerContinuous"/>
    </xf>
    <xf numFmtId="0" fontId="82" fillId="0" borderId="38" xfId="0" applyFont="1" applyFill="1" applyBorder="1" applyAlignment="1">
      <alignment horizontal="center"/>
    </xf>
    <xf numFmtId="0" fontId="82" fillId="0" borderId="38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45" fillId="0" borderId="176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justify"/>
    </xf>
    <xf numFmtId="0" fontId="14" fillId="0" borderId="38" xfId="0" applyFont="1" applyBorder="1" applyAlignment="1">
      <alignment horizontal="center" vertical="justify"/>
    </xf>
    <xf numFmtId="0" fontId="82" fillId="0" borderId="38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82" fillId="0" borderId="177" xfId="0" applyFont="1" applyFill="1" applyBorder="1" applyAlignment="1">
      <alignment horizontal="center" vertical="center"/>
    </xf>
    <xf numFmtId="0" fontId="14" fillId="0" borderId="177" xfId="0" applyFont="1" applyFill="1" applyBorder="1" applyAlignment="1">
      <alignment horizontal="center" vertical="center"/>
    </xf>
    <xf numFmtId="0" fontId="29" fillId="0" borderId="178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14" fillId="0" borderId="179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justify"/>
    </xf>
    <xf numFmtId="0" fontId="14" fillId="0" borderId="72" xfId="0" applyFont="1" applyBorder="1" applyAlignment="1">
      <alignment horizontal="center"/>
    </xf>
    <xf numFmtId="0" fontId="14" fillId="0" borderId="180" xfId="0" applyFont="1" applyFill="1" applyBorder="1" applyAlignment="1">
      <alignment horizontal="center" vertical="center"/>
    </xf>
    <xf numFmtId="0" fontId="45" fillId="0" borderId="181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justify"/>
    </xf>
    <xf numFmtId="0" fontId="14" fillId="0" borderId="73" xfId="0" applyFont="1" applyBorder="1" applyAlignment="1">
      <alignment horizontal="center"/>
    </xf>
    <xf numFmtId="0" fontId="14" fillId="0" borderId="73" xfId="0" applyFont="1" applyFill="1" applyBorder="1" applyAlignment="1">
      <alignment horizontal="center" vertical="center"/>
    </xf>
    <xf numFmtId="0" fontId="14" fillId="0" borderId="182" xfId="0" applyFont="1" applyFill="1" applyBorder="1" applyAlignment="1">
      <alignment horizontal="center" vertical="center"/>
    </xf>
    <xf numFmtId="0" fontId="14" fillId="0" borderId="183" xfId="0" applyFont="1" applyFill="1" applyBorder="1" applyAlignment="1">
      <alignment horizontal="center" vertical="center"/>
    </xf>
    <xf numFmtId="0" fontId="35" fillId="0" borderId="184" xfId="0" applyFont="1" applyFill="1" applyBorder="1" applyAlignment="1">
      <alignment horizontal="center" vertical="center"/>
    </xf>
    <xf numFmtId="0" fontId="14" fillId="0" borderId="184" xfId="0" applyFont="1" applyBorder="1" applyAlignment="1">
      <alignment horizontal="center" vertical="justify"/>
    </xf>
    <xf numFmtId="0" fontId="14" fillId="0" borderId="184" xfId="0" applyFont="1" applyFill="1" applyBorder="1" applyAlignment="1">
      <alignment horizontal="center"/>
    </xf>
    <xf numFmtId="0" fontId="14" fillId="0" borderId="184" xfId="0" applyFont="1" applyBorder="1" applyAlignment="1">
      <alignment horizontal="center"/>
    </xf>
    <xf numFmtId="0" fontId="14" fillId="0" borderId="184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justify"/>
    </xf>
    <xf numFmtId="0" fontId="14" fillId="0" borderId="186" xfId="0" applyFont="1" applyFill="1" applyBorder="1" applyAlignment="1">
      <alignment horizontal="center" vertical="center"/>
    </xf>
    <xf numFmtId="0" fontId="35" fillId="0" borderId="187" xfId="0" applyFont="1" applyFill="1" applyBorder="1" applyAlignment="1">
      <alignment horizontal="center" vertical="center"/>
    </xf>
    <xf numFmtId="0" fontId="35" fillId="0" borderId="187" xfId="0" applyFont="1" applyBorder="1" applyAlignment="1">
      <alignment horizontal="center" vertical="center"/>
    </xf>
    <xf numFmtId="0" fontId="35" fillId="0" borderId="187" xfId="0" applyFont="1" applyFill="1" applyBorder="1" applyAlignment="1">
      <alignment horizontal="center"/>
    </xf>
    <xf numFmtId="0" fontId="35" fillId="0" borderId="187" xfId="0" applyFont="1" applyBorder="1" applyAlignment="1">
      <alignment horizontal="center"/>
    </xf>
    <xf numFmtId="0" fontId="14" fillId="0" borderId="187" xfId="0" applyFont="1" applyFill="1" applyBorder="1" applyAlignment="1">
      <alignment horizontal="center" vertical="center"/>
    </xf>
    <xf numFmtId="0" fontId="14" fillId="0" borderId="188" xfId="0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179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justify"/>
    </xf>
    <xf numFmtId="0" fontId="35" fillId="0" borderId="72" xfId="0" applyFont="1" applyFill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82" fillId="0" borderId="180" xfId="0" applyFont="1" applyFill="1" applyBorder="1" applyAlignment="1">
      <alignment horizontal="center" vertical="center"/>
    </xf>
    <xf numFmtId="0" fontId="32" fillId="22" borderId="137" xfId="0" applyFont="1" applyFill="1" applyBorder="1" applyAlignment="1">
      <alignment/>
    </xf>
    <xf numFmtId="0" fontId="33" fillId="22" borderId="137" xfId="0" applyFont="1" applyFill="1" applyBorder="1" applyAlignment="1">
      <alignment horizontal="center"/>
    </xf>
    <xf numFmtId="0" fontId="35" fillId="22" borderId="137" xfId="0" applyFont="1" applyFill="1" applyBorder="1" applyAlignment="1">
      <alignment horizontal="center"/>
    </xf>
    <xf numFmtId="0" fontId="14" fillId="0" borderId="137" xfId="0" applyFont="1" applyFill="1" applyBorder="1" applyAlignment="1">
      <alignment horizontal="center" vertical="center"/>
    </xf>
    <xf numFmtId="0" fontId="35" fillId="0" borderId="137" xfId="0" applyFont="1" applyFill="1" applyBorder="1" applyAlignment="1">
      <alignment horizontal="center" vertical="center"/>
    </xf>
    <xf numFmtId="0" fontId="14" fillId="0" borderId="137" xfId="0" applyFont="1" applyBorder="1" applyAlignment="1">
      <alignment horizontal="center" vertical="justify"/>
    </xf>
    <xf numFmtId="0" fontId="35" fillId="0" borderId="137" xfId="0" applyFont="1" applyFill="1" applyBorder="1" applyAlignment="1">
      <alignment horizontal="center"/>
    </xf>
    <xf numFmtId="0" fontId="35" fillId="0" borderId="137" xfId="0" applyFont="1" applyBorder="1" applyAlignment="1">
      <alignment horizontal="center"/>
    </xf>
    <xf numFmtId="17" fontId="14" fillId="0" borderId="137" xfId="0" applyNumberFormat="1" applyFont="1" applyFill="1" applyBorder="1" applyAlignment="1">
      <alignment horizontal="center" vertical="center"/>
    </xf>
    <xf numFmtId="0" fontId="87" fillId="22" borderId="189" xfId="0" applyFont="1" applyFill="1" applyBorder="1" applyAlignment="1">
      <alignment horizontal="center"/>
    </xf>
    <xf numFmtId="0" fontId="86" fillId="22" borderId="190" xfId="0" applyFont="1" applyFill="1" applyBorder="1" applyAlignment="1">
      <alignment/>
    </xf>
    <xf numFmtId="0" fontId="43" fillId="22" borderId="190" xfId="0" applyFont="1" applyFill="1" applyBorder="1" applyAlignment="1">
      <alignment horizontal="center"/>
    </xf>
    <xf numFmtId="0" fontId="43" fillId="22" borderId="191" xfId="0" applyFont="1" applyFill="1" applyBorder="1" applyAlignment="1">
      <alignment/>
    </xf>
    <xf numFmtId="0" fontId="45" fillId="0" borderId="135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137" xfId="0" applyFont="1" applyBorder="1" applyAlignment="1">
      <alignment horizontal="center"/>
    </xf>
    <xf numFmtId="0" fontId="82" fillId="0" borderId="1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6" borderId="38" xfId="0" applyFont="1" applyFill="1" applyBorder="1" applyAlignment="1">
      <alignment horizontal="center"/>
    </xf>
    <xf numFmtId="0" fontId="14" fillId="22" borderId="71" xfId="0" applyFont="1" applyFill="1" applyBorder="1" applyAlignment="1">
      <alignment horizont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/>
    </xf>
    <xf numFmtId="0" fontId="14" fillId="0" borderId="135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/>
    </xf>
    <xf numFmtId="0" fontId="14" fillId="0" borderId="194" xfId="0" applyFont="1" applyBorder="1" applyAlignment="1">
      <alignment horizontal="center"/>
    </xf>
    <xf numFmtId="0" fontId="14" fillId="0" borderId="195" xfId="0" applyFont="1" applyFill="1" applyBorder="1" applyAlignment="1">
      <alignment horizontal="center" vertical="center"/>
    </xf>
    <xf numFmtId="0" fontId="20" fillId="22" borderId="166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20" fillId="0" borderId="114" xfId="0" applyFont="1" applyFill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11" fillId="22" borderId="196" xfId="0" applyFont="1" applyFill="1" applyBorder="1" applyAlignment="1">
      <alignment horizontal="center"/>
    </xf>
    <xf numFmtId="0" fontId="11" fillId="22" borderId="49" xfId="0" applyFont="1" applyFill="1" applyBorder="1" applyAlignment="1">
      <alignment horizontal="center"/>
    </xf>
    <xf numFmtId="0" fontId="11" fillId="22" borderId="106" xfId="0" applyFont="1" applyFill="1" applyBorder="1" applyAlignment="1">
      <alignment horizontal="center"/>
    </xf>
    <xf numFmtId="0" fontId="11" fillId="22" borderId="197" xfId="0" applyFont="1" applyFill="1" applyBorder="1" applyAlignment="1">
      <alignment horizontal="center"/>
    </xf>
    <xf numFmtId="0" fontId="14" fillId="0" borderId="198" xfId="0" applyFont="1" applyBorder="1" applyAlignment="1">
      <alignment horizontal="center"/>
    </xf>
    <xf numFmtId="0" fontId="14" fillId="0" borderId="198" xfId="0" applyFont="1" applyFill="1" applyBorder="1" applyAlignment="1">
      <alignment horizontal="center"/>
    </xf>
    <xf numFmtId="0" fontId="11" fillId="0" borderId="199" xfId="0" applyFont="1" applyBorder="1" applyAlignment="1">
      <alignment horizontal="center"/>
    </xf>
    <xf numFmtId="0" fontId="11" fillId="22" borderId="166" xfId="0" applyFont="1" applyFill="1" applyBorder="1" applyAlignment="1">
      <alignment horizontal="center"/>
    </xf>
    <xf numFmtId="0" fontId="52" fillId="22" borderId="157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center" vertical="center"/>
    </xf>
    <xf numFmtId="0" fontId="20" fillId="0" borderId="120" xfId="0" applyFont="1" applyBorder="1" applyAlignment="1">
      <alignment horizontal="center"/>
    </xf>
    <xf numFmtId="0" fontId="12" fillId="22" borderId="90" xfId="0" applyFont="1" applyFill="1" applyBorder="1" applyAlignment="1">
      <alignment horizontal="center"/>
    </xf>
    <xf numFmtId="0" fontId="11" fillId="22" borderId="115" xfId="0" applyFont="1" applyFill="1" applyBorder="1" applyAlignment="1">
      <alignment horizontal="centerContinuous"/>
    </xf>
    <xf numFmtId="0" fontId="54" fillId="22" borderId="96" xfId="0" applyFont="1" applyFill="1" applyBorder="1" applyAlignment="1">
      <alignment horizontal="centerContinuous"/>
    </xf>
    <xf numFmtId="0" fontId="11" fillId="22" borderId="89" xfId="0" applyFont="1" applyFill="1" applyBorder="1" applyAlignment="1">
      <alignment horizontal="center"/>
    </xf>
    <xf numFmtId="0" fontId="54" fillId="22" borderId="90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center"/>
    </xf>
    <xf numFmtId="0" fontId="11" fillId="22" borderId="46" xfId="0" applyFont="1" applyFill="1" applyBorder="1" applyAlignment="1">
      <alignment/>
    </xf>
    <xf numFmtId="0" fontId="54" fillId="22" borderId="200" xfId="0" applyFont="1" applyFill="1" applyBorder="1" applyAlignment="1">
      <alignment/>
    </xf>
    <xf numFmtId="0" fontId="54" fillId="22" borderId="201" xfId="0" applyFont="1" applyFill="1" applyBorder="1" applyAlignment="1">
      <alignment horizontal="right"/>
    </xf>
    <xf numFmtId="0" fontId="54" fillId="22" borderId="109" xfId="0" applyFont="1" applyFill="1" applyBorder="1" applyAlignment="1">
      <alignment horizontal="center"/>
    </xf>
    <xf numFmtId="0" fontId="20" fillId="0" borderId="117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202" xfId="0" applyFont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Continuous"/>
    </xf>
    <xf numFmtId="0" fontId="47" fillId="0" borderId="49" xfId="0" applyFont="1" applyBorder="1" applyAlignment="1">
      <alignment horizontal="centerContinuous"/>
    </xf>
    <xf numFmtId="0" fontId="14" fillId="0" borderId="101" xfId="0" applyFont="1" applyBorder="1" applyAlignment="1">
      <alignment horizontal="centerContinuous"/>
    </xf>
    <xf numFmtId="0" fontId="24" fillId="0" borderId="172" xfId="0" applyFont="1" applyBorder="1" applyAlignment="1">
      <alignment horizontal="centerContinuous"/>
    </xf>
    <xf numFmtId="0" fontId="14" fillId="0" borderId="102" xfId="0" applyFont="1" applyBorder="1" applyAlignment="1">
      <alignment horizontal="centerContinuous"/>
    </xf>
    <xf numFmtId="0" fontId="24" fillId="0" borderId="197" xfId="0" applyFont="1" applyBorder="1" applyAlignment="1">
      <alignment horizontal="centerContinuous"/>
    </xf>
    <xf numFmtId="0" fontId="54" fillId="22" borderId="173" xfId="0" applyFont="1" applyFill="1" applyBorder="1" applyAlignment="1">
      <alignment horizontal="center"/>
    </xf>
    <xf numFmtId="0" fontId="11" fillId="22" borderId="203" xfId="0" applyFont="1" applyFill="1" applyBorder="1" applyAlignment="1">
      <alignment horizontal="center"/>
    </xf>
    <xf numFmtId="0" fontId="11" fillId="22" borderId="204" xfId="0" applyFont="1" applyFill="1" applyBorder="1" applyAlignment="1">
      <alignment horizontal="center"/>
    </xf>
    <xf numFmtId="0" fontId="54" fillId="22" borderId="97" xfId="0" applyFont="1" applyFill="1" applyBorder="1" applyAlignment="1">
      <alignment horizontal="center"/>
    </xf>
    <xf numFmtId="0" fontId="11" fillId="22" borderId="92" xfId="0" applyFont="1" applyFill="1" applyBorder="1" applyAlignment="1">
      <alignment horizontal="center"/>
    </xf>
    <xf numFmtId="0" fontId="11" fillId="22" borderId="95" xfId="0" applyFont="1" applyFill="1" applyBorder="1" applyAlignment="1">
      <alignment horizontal="center"/>
    </xf>
    <xf numFmtId="0" fontId="54" fillId="22" borderId="92" xfId="0" applyFont="1" applyFill="1" applyBorder="1" applyAlignment="1">
      <alignment horizontal="center"/>
    </xf>
    <xf numFmtId="0" fontId="54" fillId="22" borderId="205" xfId="0" applyFont="1" applyFill="1" applyBorder="1" applyAlignment="1">
      <alignment horizontal="center"/>
    </xf>
    <xf numFmtId="0" fontId="54" fillId="22" borderId="107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4" fillId="22" borderId="110" xfId="0" applyFont="1" applyFill="1" applyBorder="1" applyAlignment="1">
      <alignment horizontal="center"/>
    </xf>
    <xf numFmtId="0" fontId="54" fillId="22" borderId="93" xfId="0" applyFont="1" applyFill="1" applyBorder="1" applyAlignment="1">
      <alignment horizontal="center"/>
    </xf>
    <xf numFmtId="0" fontId="11" fillId="22" borderId="94" xfId="0" applyFont="1" applyFill="1" applyBorder="1" applyAlignment="1">
      <alignment horizontal="center"/>
    </xf>
    <xf numFmtId="0" fontId="54" fillId="22" borderId="206" xfId="0" applyFont="1" applyFill="1" applyBorder="1" applyAlignment="1">
      <alignment/>
    </xf>
    <xf numFmtId="0" fontId="82" fillId="0" borderId="207" xfId="0" applyFont="1" applyFill="1" applyBorder="1" applyAlignment="1">
      <alignment horizontal="center"/>
    </xf>
    <xf numFmtId="0" fontId="82" fillId="0" borderId="110" xfId="0" applyFont="1" applyFill="1" applyBorder="1" applyAlignment="1">
      <alignment horizontal="center"/>
    </xf>
    <xf numFmtId="0" fontId="82" fillId="0" borderId="97" xfId="0" applyFont="1" applyFill="1" applyBorder="1" applyAlignment="1">
      <alignment horizontal="center"/>
    </xf>
    <xf numFmtId="0" fontId="82" fillId="0" borderId="132" xfId="0" applyFont="1" applyFill="1" applyBorder="1" applyAlignment="1">
      <alignment horizontal="center"/>
    </xf>
    <xf numFmtId="0" fontId="82" fillId="0" borderId="109" xfId="0" applyFont="1" applyFill="1" applyBorder="1" applyAlignment="1">
      <alignment horizontal="center"/>
    </xf>
    <xf numFmtId="0" fontId="82" fillId="0" borderId="205" xfId="0" applyFont="1" applyFill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118" xfId="0" applyFont="1" applyFill="1" applyBorder="1" applyAlignment="1">
      <alignment horizontal="center"/>
    </xf>
    <xf numFmtId="0" fontId="11" fillId="0" borderId="198" xfId="0" applyFont="1" applyBorder="1" applyAlignment="1">
      <alignment horizontal="center"/>
    </xf>
    <xf numFmtId="0" fontId="11" fillId="0" borderId="208" xfId="0" applyFont="1" applyBorder="1" applyAlignment="1">
      <alignment horizontal="center"/>
    </xf>
    <xf numFmtId="0" fontId="14" fillId="0" borderId="209" xfId="0" applyFont="1" applyBorder="1" applyAlignment="1">
      <alignment horizontal="center"/>
    </xf>
    <xf numFmtId="0" fontId="14" fillId="0" borderId="210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20" fillId="0" borderId="114" xfId="0" applyFont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/>
    </xf>
    <xf numFmtId="0" fontId="11" fillId="0" borderId="169" xfId="0" applyFont="1" applyBorder="1" applyAlignment="1">
      <alignment horizontal="center"/>
    </xf>
    <xf numFmtId="0" fontId="22" fillId="0" borderId="208" xfId="0" applyFont="1" applyFill="1" applyBorder="1" applyAlignment="1">
      <alignment horizontal="center"/>
    </xf>
    <xf numFmtId="0" fontId="23" fillId="0" borderId="208" xfId="0" applyFont="1" applyBorder="1" applyAlignment="1">
      <alignment horizontal="center"/>
    </xf>
    <xf numFmtId="0" fontId="11" fillId="0" borderId="167" xfId="0" applyFont="1" applyBorder="1" applyAlignment="1">
      <alignment horizontal="center"/>
    </xf>
    <xf numFmtId="0" fontId="20" fillId="0" borderId="211" xfId="0" applyFont="1" applyBorder="1" applyAlignment="1">
      <alignment horizontal="center"/>
    </xf>
    <xf numFmtId="0" fontId="20" fillId="0" borderId="212" xfId="0" applyFont="1" applyFill="1" applyBorder="1" applyAlignment="1">
      <alignment horizontal="center"/>
    </xf>
    <xf numFmtId="0" fontId="20" fillId="0" borderId="212" xfId="0" applyFont="1" applyBorder="1" applyAlignment="1">
      <alignment horizontal="center"/>
    </xf>
    <xf numFmtId="0" fontId="14" fillId="0" borderId="212" xfId="0" applyFont="1" applyFill="1" applyBorder="1" applyAlignment="1">
      <alignment horizontal="center"/>
    </xf>
    <xf numFmtId="0" fontId="14" fillId="0" borderId="212" xfId="0" applyFont="1" applyBorder="1" applyAlignment="1">
      <alignment horizontal="center"/>
    </xf>
    <xf numFmtId="0" fontId="20" fillId="0" borderId="212" xfId="0" applyFont="1" applyFill="1" applyBorder="1" applyAlignment="1">
      <alignment horizontal="center"/>
    </xf>
    <xf numFmtId="0" fontId="11" fillId="0" borderId="213" xfId="0" applyFont="1" applyBorder="1" applyAlignment="1">
      <alignment horizontal="center"/>
    </xf>
    <xf numFmtId="0" fontId="20" fillId="0" borderId="88" xfId="0" applyFont="1" applyBorder="1" applyAlignment="1">
      <alignment horizontal="center"/>
    </xf>
    <xf numFmtId="0" fontId="11" fillId="0" borderId="88" xfId="0" applyFont="1" applyBorder="1" applyAlignment="1">
      <alignment horizontal="centerContinuous"/>
    </xf>
    <xf numFmtId="0" fontId="90" fillId="22" borderId="95" xfId="0" applyFont="1" applyFill="1" applyBorder="1" applyAlignment="1">
      <alignment horizontal="center"/>
    </xf>
    <xf numFmtId="0" fontId="90" fillId="22" borderId="92" xfId="0" applyFont="1" applyFill="1" applyBorder="1" applyAlignment="1">
      <alignment horizontal="center"/>
    </xf>
    <xf numFmtId="0" fontId="11" fillId="0" borderId="129" xfId="0" applyFont="1" applyBorder="1" applyAlignment="1">
      <alignment horizontal="center"/>
    </xf>
    <xf numFmtId="0" fontId="1" fillId="0" borderId="214" xfId="0" applyFont="1" applyBorder="1" applyAlignment="1">
      <alignment horizontal="center"/>
    </xf>
    <xf numFmtId="0" fontId="1" fillId="0" borderId="215" xfId="0" applyFont="1" applyBorder="1" applyAlignment="1">
      <alignment horizontal="center"/>
    </xf>
    <xf numFmtId="0" fontId="91" fillId="24" borderId="216" xfId="0" applyFont="1" applyFill="1" applyBorder="1" applyAlignment="1">
      <alignment horizontal="center"/>
    </xf>
    <xf numFmtId="0" fontId="91" fillId="24" borderId="217" xfId="0" applyFont="1" applyFill="1" applyBorder="1" applyAlignment="1">
      <alignment horizontal="center"/>
    </xf>
    <xf numFmtId="0" fontId="91" fillId="24" borderId="20" xfId="0" applyFont="1" applyFill="1" applyBorder="1" applyAlignment="1">
      <alignment horizontal="center"/>
    </xf>
    <xf numFmtId="0" fontId="91" fillId="24" borderId="21" xfId="0" applyFont="1" applyFill="1" applyBorder="1" applyAlignment="1">
      <alignment horizontal="center"/>
    </xf>
    <xf numFmtId="0" fontId="91" fillId="24" borderId="22" xfId="0" applyFont="1" applyFill="1" applyBorder="1" applyAlignment="1">
      <alignment horizontal="center"/>
    </xf>
    <xf numFmtId="0" fontId="91" fillId="24" borderId="23" xfId="0" applyFont="1" applyFill="1" applyBorder="1" applyAlignment="1">
      <alignment horizontal="center"/>
    </xf>
    <xf numFmtId="0" fontId="82" fillId="0" borderId="218" xfId="0" applyFont="1" applyFill="1" applyBorder="1" applyAlignment="1">
      <alignment vertical="center"/>
    </xf>
    <xf numFmtId="0" fontId="82" fillId="0" borderId="34" xfId="0" applyFont="1" applyFill="1" applyBorder="1" applyAlignment="1">
      <alignment vertical="center"/>
    </xf>
    <xf numFmtId="0" fontId="82" fillId="0" borderId="195" xfId="0" applyFont="1" applyFill="1" applyBorder="1" applyAlignment="1">
      <alignment horizontal="center" vertical="center"/>
    </xf>
    <xf numFmtId="0" fontId="92" fillId="0" borderId="195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vertical="center"/>
    </xf>
    <xf numFmtId="0" fontId="82" fillId="0" borderId="219" xfId="0" applyFont="1" applyFill="1" applyBorder="1" applyAlignment="1">
      <alignment horizontal="center" vertical="center"/>
    </xf>
    <xf numFmtId="0" fontId="14" fillId="0" borderId="119" xfId="0" applyFont="1" applyBorder="1" applyAlignment="1">
      <alignment horizontal="center"/>
    </xf>
    <xf numFmtId="0" fontId="14" fillId="0" borderId="119" xfId="0" applyFont="1" applyFill="1" applyBorder="1" applyAlignment="1">
      <alignment horizontal="center" vertical="center"/>
    </xf>
    <xf numFmtId="0" fontId="89" fillId="0" borderId="114" xfId="0" applyFont="1" applyFill="1" applyBorder="1" applyAlignment="1">
      <alignment horizontal="center"/>
    </xf>
    <xf numFmtId="0" fontId="89" fillId="0" borderId="100" xfId="0" applyFont="1" applyFill="1" applyBorder="1" applyAlignment="1">
      <alignment horizontal="center"/>
    </xf>
    <xf numFmtId="0" fontId="89" fillId="0" borderId="166" xfId="0" applyFont="1" applyFill="1" applyBorder="1" applyAlignment="1">
      <alignment horizontal="center"/>
    </xf>
    <xf numFmtId="0" fontId="20" fillId="0" borderId="170" xfId="0" applyFont="1" applyFill="1" applyBorder="1" applyAlignment="1">
      <alignment horizontal="center"/>
    </xf>
    <xf numFmtId="0" fontId="89" fillId="0" borderId="170" xfId="0" applyFont="1" applyBorder="1" applyAlignment="1">
      <alignment horizontal="centerContinuous"/>
    </xf>
    <xf numFmtId="0" fontId="93" fillId="0" borderId="118" xfId="0" applyFont="1" applyFill="1" applyBorder="1" applyAlignment="1">
      <alignment horizontal="centerContinuous"/>
    </xf>
    <xf numFmtId="0" fontId="94" fillId="0" borderId="121" xfId="0" applyFont="1" applyFill="1" applyBorder="1" applyAlignment="1">
      <alignment horizontal="centerContinuous"/>
    </xf>
    <xf numFmtId="0" fontId="14" fillId="0" borderId="119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35" fillId="0" borderId="137" xfId="0" applyFont="1" applyBorder="1" applyAlignment="1">
      <alignment/>
    </xf>
    <xf numFmtId="0" fontId="14" fillId="0" borderId="166" xfId="0" applyFont="1" applyBorder="1" applyAlignment="1">
      <alignment horizontal="center"/>
    </xf>
    <xf numFmtId="0" fontId="95" fillId="0" borderId="28" xfId="0" applyFont="1" applyBorder="1" applyAlignment="1">
      <alignment horizontal="centerContinuous"/>
    </xf>
    <xf numFmtId="0" fontId="96" fillId="0" borderId="28" xfId="0" applyFont="1" applyBorder="1" applyAlignment="1">
      <alignment horizontal="centerContinuous"/>
    </xf>
    <xf numFmtId="0" fontId="26" fillId="0" borderId="28" xfId="0" applyFont="1" applyFill="1" applyBorder="1" applyAlignment="1">
      <alignment horizontal="center"/>
    </xf>
    <xf numFmtId="0" fontId="26" fillId="0" borderId="220" xfId="0" applyNumberFormat="1" applyFont="1" applyFill="1" applyBorder="1" applyAlignment="1">
      <alignment horizontal="centerContinuous"/>
    </xf>
    <xf numFmtId="0" fontId="29" fillId="0" borderId="220" xfId="0" applyFont="1" applyBorder="1" applyAlignment="1">
      <alignment/>
    </xf>
    <xf numFmtId="0" fontId="35" fillId="22" borderId="221" xfId="0" applyFont="1" applyFill="1" applyBorder="1" applyAlignment="1">
      <alignment/>
    </xf>
    <xf numFmtId="0" fontId="35" fillId="22" borderId="222" xfId="0" applyFont="1" applyFill="1" applyBorder="1" applyAlignment="1">
      <alignment/>
    </xf>
    <xf numFmtId="0" fontId="31" fillId="22" borderId="222" xfId="0" applyFont="1" applyFill="1" applyBorder="1" applyAlignment="1">
      <alignment/>
    </xf>
    <xf numFmtId="0" fontId="35" fillId="22" borderId="183" xfId="0" applyFont="1" applyFill="1" applyBorder="1" applyAlignment="1">
      <alignment/>
    </xf>
    <xf numFmtId="0" fontId="35" fillId="22" borderId="181" xfId="0" applyFont="1" applyFill="1" applyBorder="1" applyAlignment="1">
      <alignment/>
    </xf>
    <xf numFmtId="0" fontId="35" fillId="22" borderId="223" xfId="0" applyFont="1" applyFill="1" applyBorder="1" applyAlignment="1">
      <alignment/>
    </xf>
    <xf numFmtId="0" fontId="35" fillId="22" borderId="224" xfId="0" applyFont="1" applyFill="1" applyBorder="1" applyAlignment="1">
      <alignment/>
    </xf>
    <xf numFmtId="0" fontId="35" fillId="22" borderId="135" xfId="0" applyFont="1" applyFill="1" applyBorder="1" applyAlignment="1">
      <alignment/>
    </xf>
    <xf numFmtId="0" fontId="35" fillId="22" borderId="38" xfId="0" applyFont="1" applyFill="1" applyBorder="1" applyAlignment="1">
      <alignment/>
    </xf>
    <xf numFmtId="0" fontId="31" fillId="22" borderId="38" xfId="0" applyFont="1" applyFill="1" applyBorder="1" applyAlignment="1">
      <alignment/>
    </xf>
    <xf numFmtId="0" fontId="31" fillId="22" borderId="72" xfId="0" applyFont="1" applyFill="1" applyBorder="1" applyAlignment="1">
      <alignment/>
    </xf>
    <xf numFmtId="0" fontId="31" fillId="22" borderId="184" xfId="0" applyFont="1" applyFill="1" applyBorder="1" applyAlignment="1">
      <alignment horizontal="center"/>
    </xf>
    <xf numFmtId="0" fontId="31" fillId="22" borderId="73" xfId="0" applyFont="1" applyFill="1" applyBorder="1" applyAlignment="1">
      <alignment horizontal="center"/>
    </xf>
    <xf numFmtId="0" fontId="35" fillId="22" borderId="134" xfId="0" applyFont="1" applyFill="1" applyBorder="1" applyAlignment="1">
      <alignment/>
    </xf>
    <xf numFmtId="0" fontId="35" fillId="22" borderId="225" xfId="0" applyFont="1" applyFill="1" applyBorder="1" applyAlignment="1">
      <alignment/>
    </xf>
    <xf numFmtId="0" fontId="31" fillId="22" borderId="135" xfId="0" applyFont="1" applyFill="1" applyBorder="1" applyAlignment="1">
      <alignment horizontal="center"/>
    </xf>
    <xf numFmtId="0" fontId="31" fillId="22" borderId="38" xfId="0" applyFont="1" applyFill="1" applyBorder="1" applyAlignment="1">
      <alignment horizontal="center"/>
    </xf>
    <xf numFmtId="0" fontId="31" fillId="22" borderId="72" xfId="0" applyFont="1" applyFill="1" applyBorder="1" applyAlignment="1">
      <alignment horizontal="center"/>
    </xf>
    <xf numFmtId="0" fontId="35" fillId="22" borderId="184" xfId="0" applyFont="1" applyFill="1" applyBorder="1" applyAlignment="1">
      <alignment horizontal="center"/>
    </xf>
    <xf numFmtId="0" fontId="35" fillId="22" borderId="73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22" borderId="195" xfId="0" applyFont="1" applyFill="1" applyBorder="1" applyAlignment="1">
      <alignment horizontal="center"/>
    </xf>
    <xf numFmtId="0" fontId="35" fillId="22" borderId="177" xfId="0" applyFont="1" applyFill="1" applyBorder="1" applyAlignment="1">
      <alignment horizontal="center"/>
    </xf>
    <xf numFmtId="0" fontId="35" fillId="22" borderId="180" xfId="0" applyFont="1" applyFill="1" applyBorder="1" applyAlignment="1">
      <alignment horizontal="center"/>
    </xf>
    <xf numFmtId="0" fontId="35" fillId="22" borderId="185" xfId="0" applyFont="1" applyFill="1" applyBorder="1" applyAlignment="1">
      <alignment horizontal="center"/>
    </xf>
    <xf numFmtId="0" fontId="35" fillId="22" borderId="182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justify"/>
    </xf>
    <xf numFmtId="0" fontId="36" fillId="0" borderId="0" xfId="0" applyFont="1" applyBorder="1" applyAlignment="1">
      <alignment/>
    </xf>
    <xf numFmtId="0" fontId="45" fillId="26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0" fillId="0" borderId="226" xfId="0" applyFont="1" applyBorder="1" applyAlignment="1">
      <alignment horizontal="center"/>
    </xf>
    <xf numFmtId="0" fontId="20" fillId="0" borderId="227" xfId="0" applyFont="1" applyBorder="1" applyAlignment="1">
      <alignment horizontal="center"/>
    </xf>
    <xf numFmtId="0" fontId="20" fillId="0" borderId="2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9" fillId="0" borderId="229" xfId="0" applyFont="1" applyBorder="1" applyAlignment="1">
      <alignment/>
    </xf>
    <xf numFmtId="0" fontId="29" fillId="0" borderId="230" xfId="0" applyFont="1" applyBorder="1" applyAlignment="1">
      <alignment/>
    </xf>
    <xf numFmtId="0" fontId="14" fillId="0" borderId="231" xfId="0" applyFont="1" applyFill="1" applyBorder="1" applyAlignment="1">
      <alignment horizontal="center" vertical="center"/>
    </xf>
    <xf numFmtId="0" fontId="34" fillId="0" borderId="232" xfId="0" applyFont="1" applyBorder="1" applyAlignment="1">
      <alignment horizontal="center"/>
    </xf>
    <xf numFmtId="0" fontId="34" fillId="0" borderId="233" xfId="0" applyFont="1" applyBorder="1" applyAlignment="1">
      <alignment horizontal="center"/>
    </xf>
    <xf numFmtId="0" fontId="34" fillId="0" borderId="137" xfId="0" applyFont="1" applyBorder="1" applyAlignment="1">
      <alignment horizontal="center"/>
    </xf>
    <xf numFmtId="0" fontId="32" fillId="22" borderId="234" xfId="0" applyFont="1" applyFill="1" applyBorder="1" applyAlignment="1">
      <alignment horizontal="center"/>
    </xf>
    <xf numFmtId="0" fontId="36" fillId="0" borderId="233" xfId="0" applyFont="1" applyFill="1" applyBorder="1" applyAlignment="1">
      <alignment horizontal="center"/>
    </xf>
    <xf numFmtId="0" fontId="32" fillId="0" borderId="137" xfId="0" applyFont="1" applyFill="1" applyBorder="1" applyAlignment="1">
      <alignment horizontal="center"/>
    </xf>
    <xf numFmtId="0" fontId="32" fillId="0" borderId="137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61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62" fillId="0" borderId="28" xfId="0" applyFont="1" applyBorder="1" applyAlignment="1">
      <alignment horizontal="right"/>
    </xf>
    <xf numFmtId="0" fontId="62" fillId="0" borderId="235" xfId="0" applyFont="1" applyBorder="1" applyAlignment="1">
      <alignment horizontal="left"/>
    </xf>
    <xf numFmtId="0" fontId="62" fillId="0" borderId="55" xfId="0" applyFont="1" applyBorder="1" applyAlignment="1">
      <alignment horizontal="left"/>
    </xf>
    <xf numFmtId="0" fontId="31" fillId="0" borderId="55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14" fillId="0" borderId="170" xfId="0" applyFont="1" applyBorder="1" applyAlignment="1">
      <alignment horizontal="center"/>
    </xf>
    <xf numFmtId="0" fontId="89" fillId="0" borderId="236" xfId="0" applyFont="1" applyFill="1" applyBorder="1" applyAlignment="1">
      <alignment horizontal="center" vertical="center"/>
    </xf>
    <xf numFmtId="0" fontId="89" fillId="0" borderId="166" xfId="0" applyFont="1" applyFill="1" applyBorder="1" applyAlignment="1">
      <alignment horizontal="center" vertical="center"/>
    </xf>
    <xf numFmtId="0" fontId="89" fillId="0" borderId="237" xfId="0" applyFont="1" applyFill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83" fillId="0" borderId="127" xfId="0" applyFont="1" applyBorder="1" applyAlignment="1">
      <alignment horizontal="left" vertical="center"/>
    </xf>
    <xf numFmtId="0" fontId="84" fillId="0" borderId="88" xfId="0" applyFont="1" applyBorder="1" applyAlignment="1">
      <alignment horizontal="right" vertical="center"/>
    </xf>
    <xf numFmtId="0" fontId="49" fillId="0" borderId="88" xfId="0" applyFont="1" applyBorder="1" applyAlignment="1">
      <alignment horizontal="center"/>
    </xf>
    <xf numFmtId="0" fontId="98" fillId="0" borderId="0" xfId="0" applyFont="1" applyAlignment="1">
      <alignment horizontal="right"/>
    </xf>
    <xf numFmtId="0" fontId="99" fillId="0" borderId="88" xfId="0" applyFont="1" applyBorder="1" applyAlignment="1">
      <alignment horizontal="center" vertical="center"/>
    </xf>
    <xf numFmtId="0" fontId="100" fillId="0" borderId="99" xfId="0" applyFont="1" applyBorder="1" applyAlignment="1">
      <alignment horizontal="centerContinuous"/>
    </xf>
    <xf numFmtId="0" fontId="101" fillId="0" borderId="41" xfId="0" applyFont="1" applyBorder="1" applyAlignment="1">
      <alignment horizontal="centerContinuous"/>
    </xf>
    <xf numFmtId="0" fontId="102" fillId="0" borderId="4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7" fontId="84" fillId="0" borderId="88" xfId="0" applyNumberFormat="1" applyFont="1" applyBorder="1" applyAlignment="1">
      <alignment horizontal="center" vertical="center"/>
    </xf>
    <xf numFmtId="0" fontId="22" fillId="0" borderId="129" xfId="0" applyFont="1" applyBorder="1" applyAlignment="1">
      <alignment horizontal="center"/>
    </xf>
    <xf numFmtId="0" fontId="141" fillId="0" borderId="166" xfId="0" applyFont="1" applyBorder="1" applyAlignment="1">
      <alignment horizontal="center"/>
    </xf>
    <xf numFmtId="0" fontId="24" fillId="0" borderId="0" xfId="0" applyFont="1" applyAlignment="1">
      <alignment/>
    </xf>
    <xf numFmtId="0" fontId="11" fillId="0" borderId="88" xfId="0" applyFont="1" applyBorder="1" applyAlignment="1">
      <alignment horizontal="center"/>
    </xf>
    <xf numFmtId="0" fontId="47" fillId="0" borderId="0" xfId="0" applyFont="1" applyAlignment="1">
      <alignment horizontal="centerContinuous"/>
    </xf>
    <xf numFmtId="0" fontId="234" fillId="0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6" fillId="0" borderId="238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142" fillId="0" borderId="0" xfId="0" applyFont="1" applyAlignment="1">
      <alignment/>
    </xf>
    <xf numFmtId="0" fontId="97" fillId="4" borderId="239" xfId="0" applyFont="1" applyFill="1" applyBorder="1" applyAlignment="1">
      <alignment/>
    </xf>
    <xf numFmtId="0" fontId="97" fillId="0" borderId="0" xfId="0" applyFont="1" applyAlignment="1">
      <alignment/>
    </xf>
    <xf numFmtId="0" fontId="97" fillId="4" borderId="233" xfId="0" applyFont="1" applyFill="1" applyBorder="1" applyAlignment="1">
      <alignment/>
    </xf>
    <xf numFmtId="0" fontId="97" fillId="4" borderId="0" xfId="0" applyFont="1" applyFill="1" applyAlignment="1">
      <alignment/>
    </xf>
    <xf numFmtId="0" fontId="235" fillId="0" borderId="0" xfId="0" applyFont="1" applyAlignment="1">
      <alignment horizontal="centerContinuous" wrapText="1"/>
    </xf>
    <xf numFmtId="0" fontId="236" fillId="0" borderId="0" xfId="0" applyFont="1" applyAlignment="1">
      <alignment horizontal="centerContinuous" wrapText="1"/>
    </xf>
    <xf numFmtId="0" fontId="237" fillId="0" borderId="0" xfId="0" applyFont="1" applyAlignment="1">
      <alignment horizontal="centerContinuous" wrapText="1"/>
    </xf>
    <xf numFmtId="0" fontId="20" fillId="0" borderId="118" xfId="0" applyFont="1" applyFill="1" applyBorder="1" applyAlignment="1">
      <alignment horizontal="centerContinuous"/>
    </xf>
    <xf numFmtId="0" fontId="20" fillId="0" borderId="121" xfId="0" applyFont="1" applyFill="1" applyBorder="1" applyAlignment="1">
      <alignment horizontal="centerContinuous"/>
    </xf>
    <xf numFmtId="0" fontId="14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9" fontId="89" fillId="28" borderId="0" xfId="0" applyNumberFormat="1" applyFont="1" applyFill="1" applyBorder="1" applyAlignment="1">
      <alignment horizontal="center" vertical="center"/>
    </xf>
    <xf numFmtId="0" fontId="147" fillId="0" borderId="240" xfId="0" applyFont="1" applyFill="1" applyBorder="1" applyAlignment="1">
      <alignment horizontal="centerContinuous"/>
    </xf>
    <xf numFmtId="0" fontId="147" fillId="22" borderId="240" xfId="0" applyFont="1" applyFill="1" applyBorder="1" applyAlignment="1">
      <alignment horizontal="centerContinuous"/>
    </xf>
    <xf numFmtId="0" fontId="149" fillId="0" borderId="0" xfId="0" applyFont="1" applyAlignment="1">
      <alignment horizontal="centerContinuous" wrapText="1"/>
    </xf>
    <xf numFmtId="0" fontId="153" fillId="0" borderId="0" xfId="0" applyFont="1" applyAlignment="1">
      <alignment horizontal="centerContinuous" wrapText="1"/>
    </xf>
    <xf numFmtId="0" fontId="238" fillId="0" borderId="0" xfId="94" applyFont="1">
      <alignment/>
      <protection/>
    </xf>
    <xf numFmtId="0" fontId="233" fillId="0" borderId="0" xfId="94">
      <alignment/>
      <protection/>
    </xf>
    <xf numFmtId="0" fontId="239" fillId="0" borderId="0" xfId="94" applyFont="1" applyBorder="1" applyAlignment="1">
      <alignment horizontal="left"/>
      <protection/>
    </xf>
    <xf numFmtId="0" fontId="240" fillId="0" borderId="0" xfId="94" applyFont="1">
      <alignment/>
      <protection/>
    </xf>
    <xf numFmtId="0" fontId="241" fillId="0" borderId="0" xfId="94" applyFont="1">
      <alignment/>
      <protection/>
    </xf>
    <xf numFmtId="0" fontId="242" fillId="0" borderId="0" xfId="94" applyFont="1" applyBorder="1" applyAlignment="1">
      <alignment horizontal="left"/>
      <protection/>
    </xf>
    <xf numFmtId="0" fontId="243" fillId="0" borderId="0" xfId="94" applyFont="1">
      <alignment/>
      <protection/>
    </xf>
    <xf numFmtId="0" fontId="244" fillId="0" borderId="0" xfId="94" applyFont="1">
      <alignment/>
      <protection/>
    </xf>
    <xf numFmtId="0" fontId="245" fillId="0" borderId="0" xfId="94" applyFont="1">
      <alignment/>
      <protection/>
    </xf>
    <xf numFmtId="0" fontId="246" fillId="29" borderId="137" xfId="94" applyFont="1" applyFill="1" applyBorder="1" applyAlignment="1">
      <alignment horizontal="center"/>
      <protection/>
    </xf>
    <xf numFmtId="0" fontId="247" fillId="30" borderId="137" xfId="94" applyFont="1" applyFill="1" applyBorder="1" applyAlignment="1">
      <alignment horizontal="center"/>
      <protection/>
    </xf>
    <xf numFmtId="0" fontId="247" fillId="31" borderId="137" xfId="94" applyFont="1" applyFill="1" applyBorder="1" applyAlignment="1">
      <alignment horizontal="center"/>
      <protection/>
    </xf>
    <xf numFmtId="0" fontId="248" fillId="0" borderId="0" xfId="94" applyFont="1" applyAlignment="1">
      <alignment wrapText="1"/>
      <protection/>
    </xf>
    <xf numFmtId="0" fontId="246" fillId="29" borderId="241" xfId="94" applyFont="1" applyFill="1" applyBorder="1" applyAlignment="1">
      <alignment horizontal="center"/>
      <protection/>
    </xf>
    <xf numFmtId="0" fontId="247" fillId="30" borderId="137" xfId="94" applyFont="1" applyFill="1" applyBorder="1" applyAlignment="1">
      <alignment horizontal="right"/>
      <protection/>
    </xf>
    <xf numFmtId="0" fontId="89" fillId="32" borderId="240" xfId="0" applyFont="1" applyFill="1" applyBorder="1" applyAlignment="1">
      <alignment horizontal="center" vertical="center"/>
    </xf>
    <xf numFmtId="0" fontId="89" fillId="33" borderId="240" xfId="0" applyFont="1" applyFill="1" applyBorder="1" applyAlignment="1">
      <alignment horizontal="center" vertical="center"/>
    </xf>
    <xf numFmtId="0" fontId="89" fillId="34" borderId="240" xfId="0" applyFont="1" applyFill="1" applyBorder="1" applyAlignment="1">
      <alignment horizontal="center" vertical="center"/>
    </xf>
    <xf numFmtId="0" fontId="89" fillId="35" borderId="240" xfId="0" applyFont="1" applyFill="1" applyBorder="1" applyAlignment="1">
      <alignment horizontal="center" vertical="center"/>
    </xf>
    <xf numFmtId="1" fontId="89" fillId="36" borderId="240" xfId="0" applyNumberFormat="1" applyFont="1" applyFill="1" applyBorder="1" applyAlignment="1">
      <alignment horizontal="center" vertical="center"/>
    </xf>
    <xf numFmtId="9" fontId="89" fillId="37" borderId="240" xfId="0" applyNumberFormat="1" applyFont="1" applyFill="1" applyBorder="1" applyAlignment="1">
      <alignment horizontal="center" vertical="center"/>
    </xf>
    <xf numFmtId="0" fontId="146" fillId="38" borderId="240" xfId="0" applyFont="1" applyFill="1" applyBorder="1" applyAlignment="1">
      <alignment horizontal="left" vertical="center"/>
    </xf>
    <xf numFmtId="0" fontId="146" fillId="38" borderId="240" xfId="0" applyFont="1" applyFill="1" applyBorder="1" applyAlignment="1">
      <alignment vertical="center"/>
    </xf>
    <xf numFmtId="0" fontId="146" fillId="38" borderId="240" xfId="0" applyFont="1" applyFill="1" applyBorder="1" applyAlignment="1">
      <alignment horizontal="right" vertical="center"/>
    </xf>
    <xf numFmtId="0" fontId="151" fillId="38" borderId="240" xfId="0" applyFont="1" applyFill="1" applyBorder="1" applyAlignment="1">
      <alignment vertical="center"/>
    </xf>
    <xf numFmtId="0" fontId="146" fillId="39" borderId="240" xfId="0" applyFont="1" applyFill="1" applyBorder="1" applyAlignment="1">
      <alignment horizontal="right" vertical="center"/>
    </xf>
    <xf numFmtId="0" fontId="151" fillId="38" borderId="240" xfId="0" applyFont="1" applyFill="1" applyBorder="1" applyAlignment="1">
      <alignment horizontal="right" vertical="center"/>
    </xf>
    <xf numFmtId="0" fontId="145" fillId="38" borderId="240" xfId="0" applyFont="1" applyFill="1" applyBorder="1" applyAlignment="1">
      <alignment horizontal="left" vertical="center"/>
    </xf>
    <xf numFmtId="0" fontId="148" fillId="38" borderId="240" xfId="0" applyFont="1" applyFill="1" applyBorder="1" applyAlignment="1">
      <alignment horizontal="left" vertical="center"/>
    </xf>
    <xf numFmtId="0" fontId="148" fillId="38" borderId="242" xfId="0" applyFont="1" applyFill="1" applyBorder="1" applyAlignment="1">
      <alignment horizontal="left" vertical="center"/>
    </xf>
    <xf numFmtId="0" fontId="148" fillId="38" borderId="243" xfId="0" applyFont="1" applyFill="1" applyBorder="1" applyAlignment="1">
      <alignment horizontal="left" vertical="center"/>
    </xf>
    <xf numFmtId="0" fontId="91" fillId="38" borderId="240" xfId="0" applyFont="1" applyFill="1" applyBorder="1" applyAlignment="1">
      <alignment horizontal="left" vertical="center"/>
    </xf>
    <xf numFmtId="0" fontId="152" fillId="38" borderId="240" xfId="0" applyFont="1" applyFill="1" applyBorder="1" applyAlignment="1">
      <alignment horizontal="left" vertical="center"/>
    </xf>
    <xf numFmtId="0" fontId="144" fillId="40" borderId="240" xfId="0" applyFont="1" applyFill="1" applyBorder="1" applyAlignment="1">
      <alignment/>
    </xf>
    <xf numFmtId="0" fontId="145" fillId="40" borderId="240" xfId="0" applyFont="1" applyFill="1" applyBorder="1" applyAlignment="1">
      <alignment/>
    </xf>
    <xf numFmtId="0" fontId="145" fillId="40" borderId="240" xfId="0" applyFont="1" applyFill="1" applyBorder="1" applyAlignment="1">
      <alignment horizontal="center"/>
    </xf>
    <xf numFmtId="0" fontId="148" fillId="40" borderId="240" xfId="0" applyFont="1" applyFill="1" applyBorder="1" applyAlignment="1">
      <alignment horizontal="center"/>
    </xf>
    <xf numFmtId="0" fontId="92" fillId="40" borderId="240" xfId="0" applyFont="1" applyFill="1" applyBorder="1" applyAlignment="1">
      <alignment/>
    </xf>
    <xf numFmtId="0" fontId="147" fillId="40" borderId="240" xfId="0" applyFont="1" applyFill="1" applyBorder="1" applyAlignment="1">
      <alignment horizontal="center"/>
    </xf>
    <xf numFmtId="0" fontId="147" fillId="40" borderId="240" xfId="0" applyFont="1" applyFill="1" applyBorder="1" applyAlignment="1">
      <alignment horizontal="centerContinuous"/>
    </xf>
    <xf numFmtId="17" fontId="144" fillId="40" borderId="240" xfId="0" applyNumberFormat="1" applyFont="1" applyFill="1" applyBorder="1" applyAlignment="1">
      <alignment horizontal="center"/>
    </xf>
    <xf numFmtId="0" fontId="150" fillId="40" borderId="240" xfId="0" applyFont="1" applyFill="1" applyBorder="1" applyAlignment="1">
      <alignment horizontal="center"/>
    </xf>
    <xf numFmtId="17" fontId="145" fillId="40" borderId="240" xfId="0" applyNumberFormat="1" applyFont="1" applyFill="1" applyBorder="1" applyAlignment="1">
      <alignment horizontal="right"/>
    </xf>
    <xf numFmtId="9" fontId="89" fillId="37" borderId="244" xfId="0" applyNumberFormat="1" applyFont="1" applyFill="1" applyBorder="1" applyAlignment="1">
      <alignment horizontal="center" vertical="center"/>
    </xf>
    <xf numFmtId="1" fontId="89" fillId="36" borderId="244" xfId="0" applyNumberFormat="1" applyFont="1" applyFill="1" applyBorder="1" applyAlignment="1">
      <alignment horizontal="center" vertical="center"/>
    </xf>
    <xf numFmtId="0" fontId="89" fillId="35" borderId="244" xfId="0" applyFont="1" applyFill="1" applyBorder="1" applyAlignment="1">
      <alignment horizontal="center" vertical="center"/>
    </xf>
    <xf numFmtId="0" fontId="89" fillId="33" borderId="244" xfId="0" applyFont="1" applyFill="1" applyBorder="1" applyAlignment="1">
      <alignment horizontal="center" vertical="center"/>
    </xf>
    <xf numFmtId="0" fontId="146" fillId="39" borderId="244" xfId="0" applyFont="1" applyFill="1" applyBorder="1" applyAlignment="1">
      <alignment horizontal="left" vertical="center"/>
    </xf>
    <xf numFmtId="0" fontId="146" fillId="39" borderId="244" xfId="0" applyFont="1" applyFill="1" applyBorder="1" applyAlignment="1">
      <alignment vertical="center"/>
    </xf>
    <xf numFmtId="9" fontId="89" fillId="37" borderId="245" xfId="0" applyNumberFormat="1" applyFont="1" applyFill="1" applyBorder="1" applyAlignment="1">
      <alignment horizontal="center" vertical="center"/>
    </xf>
    <xf numFmtId="1" fontId="89" fillId="36" borderId="245" xfId="0" applyNumberFormat="1" applyFont="1" applyFill="1" applyBorder="1" applyAlignment="1">
      <alignment horizontal="center" vertical="center"/>
    </xf>
    <xf numFmtId="0" fontId="89" fillId="35" borderId="245" xfId="0" applyFont="1" applyFill="1" applyBorder="1" applyAlignment="1">
      <alignment horizontal="center" vertical="center"/>
    </xf>
    <xf numFmtId="0" fontId="89" fillId="33" borderId="245" xfId="0" applyFont="1" applyFill="1" applyBorder="1" applyAlignment="1">
      <alignment horizontal="center" vertical="center"/>
    </xf>
    <xf numFmtId="0" fontId="146" fillId="38" borderId="245" xfId="0" applyFont="1" applyFill="1" applyBorder="1" applyAlignment="1">
      <alignment vertical="center"/>
    </xf>
    <xf numFmtId="0" fontId="146" fillId="38" borderId="245" xfId="0" applyFont="1" applyFill="1" applyBorder="1" applyAlignment="1">
      <alignment horizontal="right" vertical="center"/>
    </xf>
    <xf numFmtId="9" fontId="89" fillId="37" borderId="246" xfId="0" applyNumberFormat="1" applyFont="1" applyFill="1" applyBorder="1" applyAlignment="1">
      <alignment horizontal="center" vertical="center"/>
    </xf>
    <xf numFmtId="1" fontId="89" fillId="36" borderId="246" xfId="0" applyNumberFormat="1" applyFont="1" applyFill="1" applyBorder="1" applyAlignment="1">
      <alignment horizontal="center" vertical="center"/>
    </xf>
    <xf numFmtId="0" fontId="89" fillId="35" borderId="246" xfId="0" applyFont="1" applyFill="1" applyBorder="1" applyAlignment="1">
      <alignment horizontal="center" vertical="center"/>
    </xf>
    <xf numFmtId="0" fontId="89" fillId="33" borderId="246" xfId="0" applyFont="1" applyFill="1" applyBorder="1" applyAlignment="1">
      <alignment horizontal="center" vertical="center"/>
    </xf>
    <xf numFmtId="0" fontId="146" fillId="39" borderId="246" xfId="0" applyFont="1" applyFill="1" applyBorder="1" applyAlignment="1">
      <alignment horizontal="left" vertical="center"/>
    </xf>
    <xf numFmtId="0" fontId="146" fillId="39" borderId="246" xfId="0" applyFont="1" applyFill="1" applyBorder="1" applyAlignment="1">
      <alignment vertical="center"/>
    </xf>
    <xf numFmtId="9" fontId="89" fillId="37" borderId="247" xfId="0" applyNumberFormat="1" applyFont="1" applyFill="1" applyBorder="1" applyAlignment="1">
      <alignment horizontal="center" vertical="center"/>
    </xf>
    <xf numFmtId="1" fontId="89" fillId="36" borderId="247" xfId="0" applyNumberFormat="1" applyFont="1" applyFill="1" applyBorder="1" applyAlignment="1">
      <alignment horizontal="center" vertical="center"/>
    </xf>
    <xf numFmtId="0" fontId="89" fillId="35" borderId="247" xfId="0" applyFont="1" applyFill="1" applyBorder="1" applyAlignment="1">
      <alignment horizontal="center" vertical="center"/>
    </xf>
    <xf numFmtId="0" fontId="89" fillId="33" borderId="247" xfId="0" applyFont="1" applyFill="1" applyBorder="1" applyAlignment="1">
      <alignment horizontal="center" vertical="center"/>
    </xf>
    <xf numFmtId="0" fontId="93" fillId="38" borderId="248" xfId="0" applyFont="1" applyFill="1" applyBorder="1" applyAlignment="1">
      <alignment vertical="center"/>
    </xf>
    <xf numFmtId="0" fontId="146" fillId="38" borderId="249" xfId="0" applyFont="1" applyFill="1" applyBorder="1" applyAlignment="1">
      <alignment horizontal="right" vertical="center"/>
    </xf>
    <xf numFmtId="9" fontId="89" fillId="37" borderId="250" xfId="0" applyNumberFormat="1" applyFont="1" applyFill="1" applyBorder="1" applyAlignment="1">
      <alignment horizontal="center" vertical="center"/>
    </xf>
    <xf numFmtId="1" fontId="89" fillId="36" borderId="250" xfId="0" applyNumberFormat="1" applyFont="1" applyFill="1" applyBorder="1" applyAlignment="1">
      <alignment horizontal="center" vertical="center"/>
    </xf>
    <xf numFmtId="0" fontId="89" fillId="35" borderId="250" xfId="0" applyFont="1" applyFill="1" applyBorder="1" applyAlignment="1">
      <alignment horizontal="center" vertical="center"/>
    </xf>
    <xf numFmtId="0" fontId="89" fillId="33" borderId="250" xfId="0" applyFont="1" applyFill="1" applyBorder="1" applyAlignment="1">
      <alignment horizontal="center" vertical="center"/>
    </xf>
    <xf numFmtId="0" fontId="93" fillId="38" borderId="251" xfId="0" applyFont="1" applyFill="1" applyBorder="1" applyAlignment="1">
      <alignment vertical="center"/>
    </xf>
    <xf numFmtId="0" fontId="146" fillId="38" borderId="252" xfId="0" applyFont="1" applyFill="1" applyBorder="1" applyAlignment="1">
      <alignment horizontal="right" vertical="center"/>
    </xf>
    <xf numFmtId="0" fontId="146" fillId="38" borderId="248" xfId="0" applyFont="1" applyFill="1" applyBorder="1" applyAlignment="1">
      <alignment vertical="center"/>
    </xf>
    <xf numFmtId="9" fontId="89" fillId="37" borderId="253" xfId="0" applyNumberFormat="1" applyFont="1" applyFill="1" applyBorder="1" applyAlignment="1">
      <alignment horizontal="center" vertical="center"/>
    </xf>
    <xf numFmtId="1" fontId="89" fillId="36" borderId="253" xfId="0" applyNumberFormat="1" applyFont="1" applyFill="1" applyBorder="1" applyAlignment="1">
      <alignment horizontal="center" vertical="center"/>
    </xf>
    <xf numFmtId="0" fontId="89" fillId="35" borderId="253" xfId="0" applyFont="1" applyFill="1" applyBorder="1" applyAlignment="1">
      <alignment horizontal="center" vertical="center"/>
    </xf>
    <xf numFmtId="0" fontId="89" fillId="33" borderId="253" xfId="0" applyFont="1" applyFill="1" applyBorder="1" applyAlignment="1">
      <alignment horizontal="center" vertical="center"/>
    </xf>
    <xf numFmtId="0" fontId="146" fillId="38" borderId="254" xfId="0" applyFont="1" applyFill="1" applyBorder="1" applyAlignment="1">
      <alignment vertical="center"/>
    </xf>
    <xf numFmtId="0" fontId="146" fillId="38" borderId="255" xfId="0" applyFont="1" applyFill="1" applyBorder="1" applyAlignment="1">
      <alignment horizontal="right" vertical="center"/>
    </xf>
    <xf numFmtId="0" fontId="146" fillId="38" borderId="253" xfId="0" applyFont="1" applyFill="1" applyBorder="1" applyAlignment="1">
      <alignment vertical="center"/>
    </xf>
    <xf numFmtId="0" fontId="146" fillId="38" borderId="253" xfId="0" applyFont="1" applyFill="1" applyBorder="1" applyAlignment="1">
      <alignment horizontal="right" vertical="center"/>
    </xf>
    <xf numFmtId="0" fontId="249" fillId="38" borderId="250" xfId="0" applyFont="1" applyFill="1" applyBorder="1" applyAlignment="1">
      <alignment vertical="center"/>
    </xf>
    <xf numFmtId="0" fontId="146" fillId="38" borderId="250" xfId="0" applyFont="1" applyFill="1" applyBorder="1" applyAlignment="1">
      <alignment vertical="center"/>
    </xf>
    <xf numFmtId="0" fontId="35" fillId="0" borderId="192" xfId="0" applyFont="1" applyFill="1" applyBorder="1" applyAlignment="1">
      <alignment horizontal="center"/>
    </xf>
    <xf numFmtId="0" fontId="35" fillId="0" borderId="256" xfId="0" applyFont="1" applyBorder="1" applyAlignment="1">
      <alignment/>
    </xf>
    <xf numFmtId="0" fontId="35" fillId="0" borderId="25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0" fillId="39" borderId="240" xfId="0" applyFont="1" applyFill="1" applyBorder="1" applyAlignment="1">
      <alignment vertical="center"/>
    </xf>
    <xf numFmtId="0" fontId="144" fillId="39" borderId="240" xfId="0" applyFont="1" applyFill="1" applyBorder="1" applyAlignment="1">
      <alignment horizontal="left" vertical="center"/>
    </xf>
    <xf numFmtId="0" fontId="151" fillId="38" borderId="243" xfId="0" applyFont="1" applyFill="1" applyBorder="1" applyAlignment="1">
      <alignment vertical="center"/>
    </xf>
    <xf numFmtId="0" fontId="46" fillId="22" borderId="243" xfId="0" applyFont="1" applyFill="1" applyBorder="1" applyAlignment="1">
      <alignment horizontal="left" vertical="center"/>
    </xf>
    <xf numFmtId="9" fontId="89" fillId="28" borderId="257" xfId="0" applyNumberFormat="1" applyFont="1" applyFill="1" applyBorder="1" applyAlignment="1">
      <alignment horizontal="center" vertical="center"/>
    </xf>
    <xf numFmtId="1" fontId="89" fillId="28" borderId="257" xfId="0" applyNumberFormat="1" applyFont="1" applyFill="1" applyBorder="1" applyAlignment="1">
      <alignment horizontal="center" vertical="center"/>
    </xf>
    <xf numFmtId="0" fontId="89" fillId="0" borderId="257" xfId="0" applyFont="1" applyFill="1" applyBorder="1" applyAlignment="1">
      <alignment horizontal="center" vertical="center"/>
    </xf>
    <xf numFmtId="0" fontId="89" fillId="26" borderId="257" xfId="0" applyFont="1" applyFill="1" applyBorder="1" applyAlignment="1">
      <alignment horizontal="center" vertical="center"/>
    </xf>
    <xf numFmtId="0" fontId="46" fillId="26" borderId="257" xfId="0" applyFont="1" applyFill="1" applyBorder="1" applyAlignment="1">
      <alignment horizontal="left" vertical="center"/>
    </xf>
    <xf numFmtId="0" fontId="236" fillId="41" borderId="0" xfId="0" applyFont="1" applyFill="1" applyAlignment="1">
      <alignment horizontal="centerContinuous" wrapText="1"/>
    </xf>
    <xf numFmtId="0" fontId="154" fillId="35" borderId="240" xfId="0" applyNumberFormat="1" applyFont="1" applyFill="1" applyBorder="1" applyAlignment="1">
      <alignment horizontal="center" vertical="center"/>
    </xf>
    <xf numFmtId="17" fontId="82" fillId="0" borderId="258" xfId="94" applyNumberFormat="1" applyFont="1" applyFill="1" applyBorder="1" applyAlignment="1">
      <alignment horizontal="center" vertical="center"/>
      <protection/>
    </xf>
    <xf numFmtId="10" fontId="82" fillId="0" borderId="259" xfId="94" applyNumberFormat="1" applyFont="1" applyFill="1" applyBorder="1" applyAlignment="1">
      <alignment horizontal="center" vertical="center"/>
      <protection/>
    </xf>
    <xf numFmtId="10" fontId="250" fillId="41" borderId="260" xfId="94" applyNumberFormat="1" applyFont="1" applyFill="1" applyBorder="1">
      <alignment/>
      <protection/>
    </xf>
    <xf numFmtId="0" fontId="82" fillId="0" borderId="261" xfId="94" applyFont="1" applyFill="1" applyBorder="1" applyAlignment="1">
      <alignment horizontal="center" vertical="center"/>
      <protection/>
    </xf>
    <xf numFmtId="0" fontId="82" fillId="0" borderId="261" xfId="94" applyFont="1" applyFill="1" applyBorder="1" applyAlignment="1">
      <alignment horizontal="center"/>
      <protection/>
    </xf>
    <xf numFmtId="0" fontId="251" fillId="0" borderId="260" xfId="94" applyFont="1" applyBorder="1">
      <alignment/>
      <protection/>
    </xf>
    <xf numFmtId="0" fontId="82" fillId="0" borderId="261" xfId="94" applyFont="1" applyBorder="1" applyAlignment="1">
      <alignment horizontal="center" vertical="justify"/>
      <protection/>
    </xf>
    <xf numFmtId="0" fontId="82" fillId="0" borderId="262" xfId="94" applyFont="1" applyFill="1" applyBorder="1" applyAlignment="1">
      <alignment horizontal="center" vertical="center"/>
      <protection/>
    </xf>
    <xf numFmtId="0" fontId="251" fillId="0" borderId="263" xfId="94" applyFont="1" applyBorder="1">
      <alignment/>
      <protection/>
    </xf>
    <xf numFmtId="10" fontId="250" fillId="0" borderId="260" xfId="94" applyNumberFormat="1" applyFont="1" applyBorder="1">
      <alignment/>
      <protection/>
    </xf>
    <xf numFmtId="10" fontId="82" fillId="0" borderId="264" xfId="94" applyNumberFormat="1" applyFont="1" applyFill="1" applyBorder="1" applyAlignment="1">
      <alignment horizontal="center" vertical="center"/>
      <protection/>
    </xf>
    <xf numFmtId="10" fontId="82" fillId="0" borderId="260" xfId="94" applyNumberFormat="1" applyFont="1" applyBorder="1" applyAlignment="1">
      <alignment horizontal="center"/>
      <protection/>
    </xf>
    <xf numFmtId="10" fontId="82" fillId="0" borderId="265" xfId="94" applyNumberFormat="1" applyFont="1" applyFill="1" applyBorder="1" applyAlignment="1">
      <alignment horizontal="center" vertical="center"/>
      <protection/>
    </xf>
    <xf numFmtId="10" fontId="82" fillId="0" borderId="260" xfId="94" applyNumberFormat="1" applyFont="1" applyFill="1" applyBorder="1" applyAlignment="1">
      <alignment horizontal="center"/>
      <protection/>
    </xf>
    <xf numFmtId="0" fontId="35" fillId="0" borderId="266" xfId="0" applyFont="1" applyFill="1" applyBorder="1" applyAlignment="1">
      <alignment horizontal="center"/>
    </xf>
    <xf numFmtId="0" fontId="35" fillId="0" borderId="223" xfId="0" applyFont="1" applyFill="1" applyBorder="1" applyAlignment="1">
      <alignment horizontal="center"/>
    </xf>
    <xf numFmtId="0" fontId="35" fillId="0" borderId="267" xfId="0" applyFont="1" applyFill="1" applyBorder="1" applyAlignment="1">
      <alignment horizontal="center"/>
    </xf>
    <xf numFmtId="0" fontId="35" fillId="0" borderId="268" xfId="0" applyFont="1" applyFill="1" applyBorder="1" applyAlignment="1">
      <alignment horizontal="center"/>
    </xf>
    <xf numFmtId="0" fontId="92" fillId="0" borderId="194" xfId="0" applyFont="1" applyFill="1" applyBorder="1" applyAlignment="1">
      <alignment horizontal="center" vertical="center"/>
    </xf>
    <xf numFmtId="0" fontId="82" fillId="0" borderId="269" xfId="0" applyFont="1" applyFill="1" applyBorder="1" applyAlignment="1">
      <alignment horizontal="center" vertical="center"/>
    </xf>
    <xf numFmtId="0" fontId="88" fillId="0" borderId="270" xfId="0" applyFont="1" applyBorder="1" applyAlignment="1">
      <alignment horizontal="center"/>
    </xf>
    <xf numFmtId="0" fontId="32" fillId="0" borderId="271" xfId="0" applyFont="1" applyBorder="1" applyAlignment="1">
      <alignment horizontal="center"/>
    </xf>
    <xf numFmtId="0" fontId="32" fillId="0" borderId="271" xfId="0" applyFont="1" applyBorder="1" applyAlignment="1">
      <alignment horizontal="center"/>
    </xf>
    <xf numFmtId="0" fontId="32" fillId="0" borderId="272" xfId="0" applyFont="1" applyBorder="1" applyAlignment="1">
      <alignment horizontal="center"/>
    </xf>
    <xf numFmtId="0" fontId="47" fillId="0" borderId="273" xfId="0" applyNumberFormat="1" applyFont="1" applyFill="1" applyBorder="1" applyAlignment="1">
      <alignment horizontal="centerContinuous"/>
    </xf>
    <xf numFmtId="0" fontId="15" fillId="0" borderId="273" xfId="0" applyFont="1" applyFill="1" applyBorder="1" applyAlignment="1">
      <alignment horizontal="centerContinuous"/>
    </xf>
    <xf numFmtId="0" fontId="15" fillId="4" borderId="274" xfId="0" applyFont="1" applyFill="1" applyBorder="1" applyAlignment="1">
      <alignment horizontal="centerContinuous"/>
    </xf>
    <xf numFmtId="0" fontId="14" fillId="0" borderId="100" xfId="0" applyFont="1" applyFill="1" applyBorder="1" applyAlignment="1">
      <alignment horizontal="center"/>
    </xf>
    <xf numFmtId="0" fontId="89" fillId="0" borderId="100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/>
    </xf>
    <xf numFmtId="0" fontId="20" fillId="0" borderId="169" xfId="0" applyFont="1" applyFill="1" applyBorder="1" applyAlignment="1">
      <alignment/>
    </xf>
    <xf numFmtId="0" fontId="14" fillId="0" borderId="100" xfId="0" applyFont="1" applyFill="1" applyBorder="1" applyAlignment="1">
      <alignment/>
    </xf>
    <xf numFmtId="0" fontId="14" fillId="0" borderId="208" xfId="0" applyFont="1" applyFill="1" applyBorder="1" applyAlignment="1">
      <alignment/>
    </xf>
    <xf numFmtId="0" fontId="14" fillId="0" borderId="100" xfId="0" applyFont="1" applyBorder="1" applyAlignment="1">
      <alignment/>
    </xf>
    <xf numFmtId="0" fontId="14" fillId="0" borderId="208" xfId="0" applyFont="1" applyBorder="1" applyAlignment="1">
      <alignment/>
    </xf>
    <xf numFmtId="0" fontId="47" fillId="0" borderId="166" xfId="0" applyFont="1" applyFill="1" applyBorder="1" applyAlignment="1">
      <alignment horizontal="center"/>
    </xf>
    <xf numFmtId="0" fontId="14" fillId="0" borderId="166" xfId="0" applyFont="1" applyFill="1" applyBorder="1" applyAlignment="1">
      <alignment/>
    </xf>
    <xf numFmtId="0" fontId="25" fillId="0" borderId="167" xfId="0" applyFont="1" applyFill="1" applyBorder="1" applyAlignment="1">
      <alignment/>
    </xf>
    <xf numFmtId="0" fontId="14" fillId="0" borderId="114" xfId="0" applyFont="1" applyFill="1" applyBorder="1" applyAlignment="1">
      <alignment horizontal="center"/>
    </xf>
    <xf numFmtId="10" fontId="82" fillId="0" borderId="275" xfId="94" applyNumberFormat="1" applyFont="1" applyBorder="1" applyAlignment="1">
      <alignment horizontal="center"/>
      <protection/>
    </xf>
    <xf numFmtId="0" fontId="82" fillId="0" borderId="276" xfId="94" applyFont="1" applyFill="1" applyBorder="1" applyAlignment="1">
      <alignment horizontal="center" vertical="center"/>
      <protection/>
    </xf>
    <xf numFmtId="0" fontId="251" fillId="0" borderId="263" xfId="94" applyFont="1" applyBorder="1" applyAlignment="1">
      <alignment horizontal="right"/>
      <protection/>
    </xf>
    <xf numFmtId="0" fontId="251" fillId="0" borderId="260" xfId="94" applyFont="1" applyBorder="1" applyAlignment="1">
      <alignment horizontal="right"/>
      <protection/>
    </xf>
    <xf numFmtId="0" fontId="21" fillId="0" borderId="100" xfId="0" applyFont="1" applyFill="1" applyBorder="1" applyAlignment="1">
      <alignment horizontal="center"/>
    </xf>
    <xf numFmtId="0" fontId="155" fillId="22" borderId="0" xfId="0" applyFont="1" applyFill="1" applyBorder="1" applyAlignment="1">
      <alignment horizontal="center"/>
    </xf>
    <xf numFmtId="0" fontId="146" fillId="0" borderId="0" xfId="95" applyFont="1" applyAlignment="1">
      <alignment horizontal="centerContinuous"/>
      <protection/>
    </xf>
    <xf numFmtId="0" fontId="0" fillId="0" borderId="0" xfId="95" applyAlignment="1">
      <alignment horizontal="centerContinuous"/>
      <protection/>
    </xf>
    <xf numFmtId="0" fontId="156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157" fillId="0" borderId="0" xfId="95" applyFont="1" applyAlignment="1">
      <alignment horizontal="centerContinuous"/>
      <protection/>
    </xf>
    <xf numFmtId="0" fontId="158" fillId="0" borderId="15" xfId="95" applyFont="1" applyBorder="1" applyAlignment="1">
      <alignment horizontal="center"/>
      <protection/>
    </xf>
    <xf numFmtId="0" fontId="158" fillId="0" borderId="10" xfId="95" applyFont="1" applyBorder="1" applyAlignment="1">
      <alignment horizontal="center"/>
      <protection/>
    </xf>
    <xf numFmtId="0" fontId="156" fillId="0" borderId="10" xfId="95" applyFont="1" applyBorder="1" applyAlignment="1">
      <alignment horizontal="center"/>
      <protection/>
    </xf>
    <xf numFmtId="0" fontId="4" fillId="0" borderId="277" xfId="95" applyFont="1" applyBorder="1" applyAlignment="1">
      <alignment horizontal="center"/>
      <protection/>
    </xf>
    <xf numFmtId="0" fontId="158" fillId="0" borderId="278" xfId="95" applyFont="1" applyBorder="1" applyAlignment="1">
      <alignment horizontal="right"/>
      <protection/>
    </xf>
    <xf numFmtId="0" fontId="158" fillId="0" borderId="16" xfId="95" applyFont="1" applyBorder="1" applyAlignment="1">
      <alignment horizontal="center"/>
      <protection/>
    </xf>
    <xf numFmtId="0" fontId="4" fillId="0" borderId="279" xfId="95" applyFont="1" applyBorder="1" applyAlignment="1">
      <alignment horizontal="center"/>
      <protection/>
    </xf>
    <xf numFmtId="0" fontId="4" fillId="0" borderId="280" xfId="95" applyFont="1" applyBorder="1" applyAlignment="1">
      <alignment horizontal="center"/>
      <protection/>
    </xf>
    <xf numFmtId="0" fontId="4" fillId="0" borderId="281" xfId="95" applyFont="1" applyBorder="1" applyAlignment="1">
      <alignment horizontal="center"/>
      <protection/>
    </xf>
    <xf numFmtId="0" fontId="158" fillId="0" borderId="0" xfId="95" applyFont="1" applyBorder="1" applyAlignment="1">
      <alignment horizontal="center"/>
      <protection/>
    </xf>
    <xf numFmtId="0" fontId="4" fillId="0" borderId="282" xfId="95" applyFont="1" applyBorder="1" applyAlignment="1">
      <alignment horizontal="center"/>
      <protection/>
    </xf>
    <xf numFmtId="0" fontId="4" fillId="0" borderId="17" xfId="95" applyFont="1" applyBorder="1" applyAlignment="1">
      <alignment horizontal="center"/>
      <protection/>
    </xf>
    <xf numFmtId="0" fontId="4" fillId="0" borderId="18" xfId="95" applyFont="1" applyBorder="1" applyAlignment="1">
      <alignment horizontal="center"/>
      <protection/>
    </xf>
    <xf numFmtId="0" fontId="4" fillId="0" borderId="283" xfId="95" applyFont="1" applyBorder="1" applyAlignment="1">
      <alignment horizontal="center"/>
      <protection/>
    </xf>
    <xf numFmtId="0" fontId="158" fillId="0" borderId="284" xfId="95" applyFont="1" applyBorder="1" applyAlignment="1">
      <alignment horizontal="right"/>
      <protection/>
    </xf>
    <xf numFmtId="0" fontId="4" fillId="0" borderId="19" xfId="95" applyFont="1" applyBorder="1" applyAlignment="1">
      <alignment horizontal="center"/>
      <protection/>
    </xf>
    <xf numFmtId="0" fontId="159" fillId="0" borderId="13" xfId="95" applyFont="1" applyBorder="1">
      <alignment/>
      <protection/>
    </xf>
    <xf numFmtId="0" fontId="159" fillId="0" borderId="20" xfId="95" applyFont="1" applyBorder="1">
      <alignment/>
      <protection/>
    </xf>
    <xf numFmtId="0" fontId="4" fillId="0" borderId="285" xfId="95" applyFont="1" applyBorder="1">
      <alignment/>
      <protection/>
    </xf>
    <xf numFmtId="0" fontId="158" fillId="0" borderId="286" xfId="95" applyFont="1" applyBorder="1" applyAlignment="1">
      <alignment horizontal="right"/>
      <protection/>
    </xf>
    <xf numFmtId="0" fontId="4" fillId="0" borderId="21" xfId="95" applyFont="1" applyBorder="1" applyAlignment="1">
      <alignment horizontal="center"/>
      <protection/>
    </xf>
    <xf numFmtId="0" fontId="160" fillId="0" borderId="20" xfId="95" applyFont="1" applyBorder="1">
      <alignment/>
      <protection/>
    </xf>
    <xf numFmtId="0" fontId="159" fillId="0" borderId="287" xfId="95" applyFont="1" applyBorder="1">
      <alignment/>
      <protection/>
    </xf>
    <xf numFmtId="0" fontId="0" fillId="0" borderId="0" xfId="95" applyFont="1">
      <alignment/>
      <protection/>
    </xf>
    <xf numFmtId="0" fontId="159" fillId="0" borderId="288" xfId="95" applyFont="1" applyBorder="1">
      <alignment/>
      <protection/>
    </xf>
    <xf numFmtId="0" fontId="159" fillId="0" borderId="289" xfId="95" applyFont="1" applyBorder="1">
      <alignment/>
      <protection/>
    </xf>
    <xf numFmtId="0" fontId="4" fillId="0" borderId="290" xfId="95" applyFont="1" applyBorder="1">
      <alignment/>
      <protection/>
    </xf>
    <xf numFmtId="0" fontId="158" fillId="0" borderId="291" xfId="95" applyFont="1" applyBorder="1" applyAlignment="1">
      <alignment horizontal="right"/>
      <protection/>
    </xf>
    <xf numFmtId="0" fontId="159" fillId="0" borderId="292" xfId="95" applyFont="1" applyBorder="1">
      <alignment/>
      <protection/>
    </xf>
    <xf numFmtId="0" fontId="159" fillId="0" borderId="24" xfId="95" applyFont="1" applyBorder="1">
      <alignment/>
      <protection/>
    </xf>
    <xf numFmtId="0" fontId="161" fillId="0" borderId="24" xfId="95" applyFont="1" applyBorder="1">
      <alignment/>
      <protection/>
    </xf>
    <xf numFmtId="0" fontId="89" fillId="0" borderId="293" xfId="95" applyFont="1" applyBorder="1">
      <alignment/>
      <protection/>
    </xf>
    <xf numFmtId="0" fontId="149" fillId="0" borderId="294" xfId="95" applyFont="1" applyBorder="1" applyAlignment="1">
      <alignment horizontal="right"/>
      <protection/>
    </xf>
    <xf numFmtId="0" fontId="4" fillId="0" borderId="26" xfId="95" applyFont="1" applyBorder="1" applyAlignment="1">
      <alignment horizontal="center"/>
      <protection/>
    </xf>
    <xf numFmtId="0" fontId="0" fillId="0" borderId="0" xfId="95" applyAlignment="1">
      <alignment horizontal="right"/>
      <protection/>
    </xf>
    <xf numFmtId="0" fontId="1" fillId="0" borderId="0" xfId="95" applyFont="1">
      <alignment/>
      <protection/>
    </xf>
    <xf numFmtId="0" fontId="0" fillId="0" borderId="0" xfId="95" applyAlignment="1">
      <alignment horizontal="center"/>
      <protection/>
    </xf>
    <xf numFmtId="0" fontId="151" fillId="0" borderId="0" xfId="95" applyFont="1">
      <alignment/>
      <protection/>
    </xf>
    <xf numFmtId="0" fontId="151" fillId="0" borderId="0" xfId="95" applyFont="1" applyAlignment="1">
      <alignment horizontal="centerContinuous"/>
      <protection/>
    </xf>
    <xf numFmtId="0" fontId="157" fillId="0" borderId="0" xfId="95" applyFont="1" applyAlignment="1">
      <alignment horizontal="centerContinuous" vertical="top"/>
      <protection/>
    </xf>
    <xf numFmtId="0" fontId="149" fillId="0" borderId="15" xfId="95" applyFont="1" applyBorder="1" applyAlignment="1">
      <alignment horizontal="center"/>
      <protection/>
    </xf>
    <xf numFmtId="0" fontId="89" fillId="0" borderId="295" xfId="95" applyFont="1" applyBorder="1" applyAlignment="1">
      <alignment horizontal="left"/>
      <protection/>
    </xf>
    <xf numFmtId="0" fontId="149" fillId="0" borderId="296" xfId="95" applyFont="1" applyBorder="1" applyAlignment="1">
      <alignment horizontal="center"/>
      <protection/>
    </xf>
    <xf numFmtId="0" fontId="149" fillId="0" borderId="297" xfId="95" applyFont="1" applyBorder="1" applyAlignment="1">
      <alignment horizontal="center"/>
      <protection/>
    </xf>
    <xf numFmtId="0" fontId="149" fillId="0" borderId="10" xfId="95" applyFont="1" applyBorder="1" applyAlignment="1">
      <alignment horizontal="center"/>
      <protection/>
    </xf>
    <xf numFmtId="0" fontId="89" fillId="0" borderId="277" xfId="95" applyFont="1" applyBorder="1" applyAlignment="1">
      <alignment horizontal="center"/>
      <protection/>
    </xf>
    <xf numFmtId="0" fontId="149" fillId="0" borderId="278" xfId="95" applyFont="1" applyBorder="1" applyAlignment="1">
      <alignment horizontal="right"/>
      <protection/>
    </xf>
    <xf numFmtId="0" fontId="149" fillId="0" borderId="240" xfId="95" applyFont="1" applyBorder="1" applyAlignment="1">
      <alignment horizontal="center"/>
      <protection/>
    </xf>
    <xf numFmtId="0" fontId="162" fillId="0" borderId="0" xfId="95" applyFont="1">
      <alignment/>
      <protection/>
    </xf>
    <xf numFmtId="0" fontId="163" fillId="0" borderId="0" xfId="95" applyFont="1">
      <alignment/>
      <protection/>
    </xf>
    <xf numFmtId="0" fontId="89" fillId="0" borderId="279" xfId="95" applyFont="1" applyBorder="1" applyAlignment="1">
      <alignment horizontal="center"/>
      <protection/>
    </xf>
    <xf numFmtId="0" fontId="89" fillId="0" borderId="280" xfId="95" applyFont="1" applyBorder="1" applyAlignment="1">
      <alignment horizontal="center" vertical="center"/>
      <protection/>
    </xf>
    <xf numFmtId="0" fontId="89" fillId="0" borderId="280" xfId="95" applyFont="1" applyBorder="1" applyAlignment="1">
      <alignment horizontal="center"/>
      <protection/>
    </xf>
    <xf numFmtId="0" fontId="82" fillId="0" borderId="281" xfId="95" applyFont="1" applyBorder="1" applyAlignment="1">
      <alignment horizontal="center"/>
      <protection/>
    </xf>
    <xf numFmtId="0" fontId="149" fillId="0" borderId="0" xfId="95" applyFont="1" applyBorder="1" applyAlignment="1">
      <alignment horizontal="center"/>
      <protection/>
    </xf>
    <xf numFmtId="0" fontId="89" fillId="0" borderId="298" xfId="95" applyFont="1" applyBorder="1" applyAlignment="1">
      <alignment horizontal="center"/>
      <protection/>
    </xf>
    <xf numFmtId="0" fontId="164" fillId="0" borderId="280" xfId="95" applyFont="1" applyBorder="1" applyAlignment="1">
      <alignment horizontal="center"/>
      <protection/>
    </xf>
    <xf numFmtId="0" fontId="82" fillId="0" borderId="280" xfId="95" applyFont="1" applyBorder="1" applyAlignment="1">
      <alignment horizontal="center"/>
      <protection/>
    </xf>
    <xf numFmtId="0" fontId="165" fillId="0" borderId="280" xfId="95" applyFont="1" applyBorder="1" applyAlignment="1">
      <alignment horizontal="center"/>
      <protection/>
    </xf>
    <xf numFmtId="0" fontId="89" fillId="0" borderId="281" xfId="95" applyFont="1" applyBorder="1" applyAlignment="1">
      <alignment horizontal="center"/>
      <protection/>
    </xf>
    <xf numFmtId="0" fontId="89" fillId="0" borderId="299" xfId="95" applyFont="1" applyBorder="1" applyAlignment="1">
      <alignment horizontal="center"/>
      <protection/>
    </xf>
    <xf numFmtId="0" fontId="89" fillId="0" borderId="17" xfId="95" applyFont="1" applyBorder="1" applyAlignment="1">
      <alignment horizontal="center"/>
      <protection/>
    </xf>
    <xf numFmtId="0" fontId="89" fillId="0" borderId="18" xfId="95" applyFont="1" applyBorder="1" applyAlignment="1">
      <alignment horizontal="center" vertical="center"/>
      <protection/>
    </xf>
    <xf numFmtId="0" fontId="89" fillId="0" borderId="18" xfId="95" applyFont="1" applyBorder="1" applyAlignment="1">
      <alignment horizontal="center"/>
      <protection/>
    </xf>
    <xf numFmtId="0" fontId="82" fillId="0" borderId="18" xfId="95" applyFont="1" applyBorder="1" applyAlignment="1">
      <alignment horizontal="center"/>
      <protection/>
    </xf>
    <xf numFmtId="0" fontId="89" fillId="0" borderId="283" xfId="95" applyFont="1" applyBorder="1" applyAlignment="1">
      <alignment horizontal="center"/>
      <protection/>
    </xf>
    <xf numFmtId="0" fontId="149" fillId="0" borderId="284" xfId="95" applyFont="1" applyBorder="1" applyAlignment="1">
      <alignment horizontal="right"/>
      <protection/>
    </xf>
    <xf numFmtId="0" fontId="89" fillId="0" borderId="300" xfId="95" applyFont="1" applyBorder="1" applyAlignment="1">
      <alignment horizontal="center"/>
      <protection/>
    </xf>
    <xf numFmtId="0" fontId="89" fillId="0" borderId="13" xfId="95" applyFont="1" applyBorder="1">
      <alignment/>
      <protection/>
    </xf>
    <xf numFmtId="0" fontId="89" fillId="0" borderId="20" xfId="95" applyFont="1" applyBorder="1">
      <alignment/>
      <protection/>
    </xf>
    <xf numFmtId="0" fontId="89" fillId="0" borderId="285" xfId="95" applyFont="1" applyBorder="1">
      <alignment/>
      <protection/>
    </xf>
    <xf numFmtId="0" fontId="149" fillId="0" borderId="286" xfId="95" applyFont="1" applyBorder="1" applyAlignment="1">
      <alignment horizontal="right"/>
      <protection/>
    </xf>
    <xf numFmtId="0" fontId="89" fillId="0" borderId="240" xfId="95" applyFont="1" applyBorder="1" applyAlignment="1">
      <alignment horizontal="center"/>
      <protection/>
    </xf>
    <xf numFmtId="0" fontId="89" fillId="0" borderId="287" xfId="95" applyFont="1" applyBorder="1">
      <alignment/>
      <protection/>
    </xf>
    <xf numFmtId="0" fontId="157" fillId="0" borderId="301" xfId="95" applyFont="1" applyBorder="1">
      <alignment/>
      <protection/>
    </xf>
    <xf numFmtId="0" fontId="157" fillId="0" borderId="302" xfId="95" applyFont="1" applyBorder="1">
      <alignment/>
      <protection/>
    </xf>
    <xf numFmtId="0" fontId="157" fillId="0" borderId="240" xfId="95" applyFont="1" applyBorder="1" applyAlignment="1">
      <alignment horizontal="center"/>
      <protection/>
    </xf>
    <xf numFmtId="0" fontId="149" fillId="0" borderId="303" xfId="95" applyFont="1" applyBorder="1" applyAlignment="1">
      <alignment horizontal="right"/>
      <protection/>
    </xf>
    <xf numFmtId="0" fontId="157" fillId="0" borderId="240" xfId="95" applyFont="1" applyBorder="1">
      <alignment/>
      <protection/>
    </xf>
    <xf numFmtId="0" fontId="157" fillId="0" borderId="240" xfId="95" applyFont="1" applyBorder="1">
      <alignment/>
      <protection/>
    </xf>
    <xf numFmtId="0" fontId="150" fillId="0" borderId="240" xfId="95" applyFont="1" applyBorder="1" applyAlignment="1">
      <alignment horizontal="right"/>
      <protection/>
    </xf>
    <xf numFmtId="0" fontId="166" fillId="0" borderId="0" xfId="95" applyFont="1" applyFill="1" applyAlignment="1">
      <alignment horizontal="centerContinuous"/>
      <protection/>
    </xf>
    <xf numFmtId="0" fontId="25" fillId="0" borderId="0" xfId="95" applyFont="1" applyFill="1" applyAlignment="1">
      <alignment horizontal="centerContinuous"/>
      <protection/>
    </xf>
    <xf numFmtId="0" fontId="50" fillId="0" borderId="0" xfId="95" applyFont="1" applyFill="1" applyAlignment="1">
      <alignment horizontal="centerContinuous"/>
      <protection/>
    </xf>
    <xf numFmtId="0" fontId="167" fillId="0" borderId="0" xfId="95" applyFont="1" applyFill="1" applyAlignment="1">
      <alignment horizontal="centerContinuous" vertical="center"/>
      <protection/>
    </xf>
    <xf numFmtId="0" fontId="155" fillId="0" borderId="0" xfId="95" applyFont="1" applyFill="1" applyAlignment="1">
      <alignment horizontal="centerContinuous" vertical="center"/>
      <protection/>
    </xf>
    <xf numFmtId="0" fontId="159" fillId="26" borderId="0" xfId="95" applyFont="1" applyFill="1" applyAlignment="1">
      <alignment horizontal="centerContinuous" vertical="center"/>
      <protection/>
    </xf>
    <xf numFmtId="0" fontId="159" fillId="0" borderId="0" xfId="95" applyFont="1" applyFill="1" applyAlignment="1">
      <alignment horizontal="centerContinuous" vertical="center"/>
      <protection/>
    </xf>
    <xf numFmtId="0" fontId="168" fillId="0" borderId="0" xfId="95" applyFont="1" applyFill="1" applyAlignment="1">
      <alignment horizontal="centerContinuous" vertical="center"/>
      <protection/>
    </xf>
    <xf numFmtId="0" fontId="159" fillId="0" borderId="0" xfId="95" applyFont="1" applyFill="1" applyAlignment="1">
      <alignment horizontal="center"/>
      <protection/>
    </xf>
    <xf numFmtId="182" fontId="159" fillId="0" borderId="0" xfId="95" applyNumberFormat="1" applyFont="1" applyFill="1" applyAlignment="1">
      <alignment horizontal="center"/>
      <protection/>
    </xf>
    <xf numFmtId="182" fontId="4" fillId="0" borderId="0" xfId="95" applyNumberFormat="1" applyFont="1" applyFill="1" applyAlignment="1">
      <alignment horizontal="center"/>
      <protection/>
    </xf>
    <xf numFmtId="0" fontId="169" fillId="26" borderId="0" xfId="95" applyFont="1" applyFill="1" applyAlignment="1">
      <alignment horizontal="center"/>
      <protection/>
    </xf>
    <xf numFmtId="0" fontId="19" fillId="0" borderId="0" xfId="95" applyFont="1" applyFill="1" applyAlignment="1">
      <alignment horizontal="center"/>
      <protection/>
    </xf>
    <xf numFmtId="0" fontId="160" fillId="0" borderId="0" xfId="95" applyFont="1" applyFill="1" applyAlignment="1">
      <alignment horizontal="center"/>
      <protection/>
    </xf>
    <xf numFmtId="0" fontId="170" fillId="0" borderId="0" xfId="95" applyFont="1" applyFill="1" applyAlignment="1">
      <alignment horizontal="center"/>
      <protection/>
    </xf>
    <xf numFmtId="0" fontId="170" fillId="0" borderId="0" xfId="95" applyFont="1" applyAlignment="1">
      <alignment horizontal="center"/>
      <protection/>
    </xf>
    <xf numFmtId="0" fontId="170" fillId="26" borderId="0" xfId="95" applyFont="1" applyFill="1" applyAlignment="1">
      <alignment horizontal="center"/>
      <protection/>
    </xf>
    <xf numFmtId="0" fontId="25" fillId="0" borderId="0" xfId="95" applyFont="1" applyFill="1" applyAlignment="1">
      <alignment horizontal="center"/>
      <protection/>
    </xf>
    <xf numFmtId="0" fontId="50" fillId="0" borderId="0" xfId="95" applyFont="1" applyFill="1" applyAlignment="1">
      <alignment horizontal="center"/>
      <protection/>
    </xf>
    <xf numFmtId="0" fontId="123" fillId="0" borderId="0" xfId="95" applyFont="1" applyFill="1" applyAlignment="1">
      <alignment horizontal="centerContinuous"/>
      <protection/>
    </xf>
    <xf numFmtId="0" fontId="171" fillId="0" borderId="0" xfId="95" applyFont="1" applyFill="1" applyAlignment="1">
      <alignment horizontal="centerContinuous" vertical="center"/>
      <protection/>
    </xf>
    <xf numFmtId="0" fontId="172" fillId="0" borderId="0" xfId="95" applyFont="1" applyFill="1" applyAlignment="1">
      <alignment horizontal="centerContinuous" vertical="center"/>
      <protection/>
    </xf>
    <xf numFmtId="0" fontId="172" fillId="26" borderId="0" xfId="95" applyFont="1" applyFill="1" applyAlignment="1">
      <alignment horizontal="centerContinuous" vertical="center"/>
      <protection/>
    </xf>
    <xf numFmtId="0" fontId="169" fillId="0" borderId="0" xfId="95" applyFont="1" applyFill="1" applyAlignment="1">
      <alignment horizontal="center"/>
      <protection/>
    </xf>
    <xf numFmtId="0" fontId="19" fillId="0" borderId="0" xfId="95" applyFont="1" applyFill="1" applyAlignment="1">
      <alignment horizontal="left"/>
      <protection/>
    </xf>
    <xf numFmtId="0" fontId="173" fillId="0" borderId="0" xfId="95" applyFont="1" applyFill="1" applyAlignment="1">
      <alignment horizontal="centerContinuous"/>
      <protection/>
    </xf>
    <xf numFmtId="0" fontId="19" fillId="0" borderId="0" xfId="95" applyFont="1" applyFill="1" applyAlignment="1">
      <alignment horizontal="centerContinuous" vertical="center"/>
      <protection/>
    </xf>
    <xf numFmtId="0" fontId="174" fillId="0" borderId="0" xfId="95" applyFont="1" applyFill="1" applyAlignment="1">
      <alignment horizontal="left"/>
      <protection/>
    </xf>
    <xf numFmtId="0" fontId="11" fillId="22" borderId="304" xfId="95" applyFont="1" applyFill="1" applyBorder="1" applyAlignment="1">
      <alignment horizontal="center"/>
      <protection/>
    </xf>
    <xf numFmtId="0" fontId="14" fillId="22" borderId="305" xfId="95" applyFont="1" applyFill="1" applyBorder="1" applyAlignment="1">
      <alignment horizontal="center"/>
      <protection/>
    </xf>
    <xf numFmtId="0" fontId="166" fillId="22" borderId="305" xfId="95" applyFont="1" applyFill="1" applyBorder="1" applyAlignment="1">
      <alignment horizontal="center" readingOrder="2"/>
      <protection/>
    </xf>
    <xf numFmtId="0" fontId="20" fillId="22" borderId="305" xfId="95" applyFont="1" applyFill="1" applyBorder="1" applyAlignment="1">
      <alignment horizontal="centerContinuous" vertical="center"/>
      <protection/>
    </xf>
    <xf numFmtId="0" fontId="166" fillId="22" borderId="306" xfId="95" applyFont="1" applyFill="1" applyBorder="1" applyAlignment="1">
      <alignment horizontal="center"/>
      <protection/>
    </xf>
    <xf numFmtId="0" fontId="11" fillId="22" borderId="305" xfId="95" applyFont="1" applyFill="1" applyBorder="1" applyAlignment="1">
      <alignment horizontal="center"/>
      <protection/>
    </xf>
    <xf numFmtId="182" fontId="155" fillId="22" borderId="305" xfId="95" applyNumberFormat="1" applyFont="1" applyFill="1" applyBorder="1" applyAlignment="1">
      <alignment horizontal="center"/>
      <protection/>
    </xf>
    <xf numFmtId="182" fontId="51" fillId="22" borderId="305" xfId="95" applyNumberFormat="1" applyFont="1" applyFill="1" applyBorder="1" applyAlignment="1">
      <alignment horizontal="center"/>
      <protection/>
    </xf>
    <xf numFmtId="0" fontId="175" fillId="22" borderId="305" xfId="95" applyFont="1" applyFill="1" applyBorder="1" applyAlignment="1">
      <alignment horizontal="center"/>
      <protection/>
    </xf>
    <xf numFmtId="0" fontId="11" fillId="22" borderId="305" xfId="95" applyFont="1" applyFill="1" applyBorder="1" applyAlignment="1">
      <alignment horizontal="left"/>
      <protection/>
    </xf>
    <xf numFmtId="0" fontId="11" fillId="22" borderId="307" xfId="95" applyFont="1" applyFill="1" applyBorder="1" applyAlignment="1">
      <alignment horizontal="center"/>
      <protection/>
    </xf>
    <xf numFmtId="0" fontId="11" fillId="22" borderId="308" xfId="95" applyFont="1" applyFill="1" applyBorder="1" applyAlignment="1">
      <alignment horizontal="center"/>
      <protection/>
    </xf>
    <xf numFmtId="0" fontId="11" fillId="22" borderId="309" xfId="95" applyFont="1" applyFill="1" applyBorder="1" applyAlignment="1">
      <alignment horizontal="center"/>
      <protection/>
    </xf>
    <xf numFmtId="0" fontId="14" fillId="22" borderId="310" xfId="95" applyFont="1" applyFill="1" applyBorder="1" applyAlignment="1">
      <alignment horizontal="center"/>
      <protection/>
    </xf>
    <xf numFmtId="0" fontId="14" fillId="22" borderId="310" xfId="95" applyFont="1" applyFill="1" applyBorder="1" applyAlignment="1">
      <alignment horizontal="centerContinuous" vertical="center"/>
      <protection/>
    </xf>
    <xf numFmtId="0" fontId="166" fillId="22" borderId="311" xfId="95" applyFont="1" applyFill="1" applyBorder="1" applyAlignment="1">
      <alignment horizontal="center" readingOrder="2"/>
      <protection/>
    </xf>
    <xf numFmtId="0" fontId="166" fillId="22" borderId="312" xfId="95" applyFont="1" applyFill="1" applyBorder="1" applyAlignment="1">
      <alignment horizontal="center"/>
      <protection/>
    </xf>
    <xf numFmtId="0" fontId="21" fillId="22" borderId="0" xfId="95" applyFont="1" applyFill="1" applyBorder="1" applyAlignment="1">
      <alignment horizontal="center"/>
      <protection/>
    </xf>
    <xf numFmtId="182" fontId="155" fillId="22" borderId="0" xfId="95" applyNumberFormat="1" applyFont="1" applyFill="1" applyBorder="1" applyAlignment="1">
      <alignment horizontal="center"/>
      <protection/>
    </xf>
    <xf numFmtId="182" fontId="51" fillId="22" borderId="0" xfId="95" applyNumberFormat="1" applyFont="1" applyFill="1" applyBorder="1" applyAlignment="1">
      <alignment horizontal="center"/>
      <protection/>
    </xf>
    <xf numFmtId="0" fontId="175" fillId="22" borderId="0" xfId="95" applyFont="1" applyFill="1" applyBorder="1" applyAlignment="1">
      <alignment horizontal="center"/>
      <protection/>
    </xf>
    <xf numFmtId="0" fontId="19" fillId="22" borderId="0" xfId="95" applyFont="1" applyFill="1" applyBorder="1" applyAlignment="1">
      <alignment horizontal="center"/>
      <protection/>
    </xf>
    <xf numFmtId="0" fontId="11" fillId="22" borderId="313" xfId="95" applyFont="1" applyFill="1" applyBorder="1" applyAlignment="1">
      <alignment horizontal="center"/>
      <protection/>
    </xf>
    <xf numFmtId="0" fontId="11" fillId="22" borderId="314" xfId="95" applyFont="1" applyFill="1" applyBorder="1" applyAlignment="1">
      <alignment horizontal="center"/>
      <protection/>
    </xf>
    <xf numFmtId="0" fontId="14" fillId="22" borderId="315" xfId="95" applyFont="1" applyFill="1" applyBorder="1" applyAlignment="1">
      <alignment horizontal="center"/>
      <protection/>
    </xf>
    <xf numFmtId="0" fontId="14" fillId="22" borderId="316" xfId="95" applyFont="1" applyFill="1" applyBorder="1" applyAlignment="1">
      <alignment horizontal="center"/>
      <protection/>
    </xf>
    <xf numFmtId="0" fontId="14" fillId="22" borderId="316" xfId="95" applyFont="1" applyFill="1" applyBorder="1" applyAlignment="1">
      <alignment horizontal="centerContinuous" vertical="center"/>
      <protection/>
    </xf>
    <xf numFmtId="0" fontId="20" fillId="22" borderId="80" xfId="95" applyFont="1" applyFill="1" applyBorder="1" applyAlignment="1">
      <alignment horizontal="center"/>
      <protection/>
    </xf>
    <xf numFmtId="0" fontId="21" fillId="22" borderId="80" xfId="95" applyFont="1" applyFill="1" applyBorder="1" applyAlignment="1">
      <alignment horizontal="center"/>
      <protection/>
    </xf>
    <xf numFmtId="0" fontId="11" fillId="22" borderId="80" xfId="95" applyFont="1" applyFill="1" applyBorder="1" applyAlignment="1">
      <alignment horizontal="center"/>
      <protection/>
    </xf>
    <xf numFmtId="0" fontId="166" fillId="22" borderId="81" xfId="95" applyFont="1" applyFill="1" applyBorder="1" applyAlignment="1">
      <alignment horizontal="center"/>
      <protection/>
    </xf>
    <xf numFmtId="0" fontId="21" fillId="22" borderId="317" xfId="95" applyFont="1" applyFill="1" applyBorder="1" applyAlignment="1">
      <alignment horizontal="center"/>
      <protection/>
    </xf>
    <xf numFmtId="0" fontId="20" fillId="22" borderId="317" xfId="95" applyFont="1" applyFill="1" applyBorder="1" applyAlignment="1">
      <alignment horizontal="center"/>
      <protection/>
    </xf>
    <xf numFmtId="0" fontId="14" fillId="22" borderId="317" xfId="95" applyFont="1" applyFill="1" applyBorder="1" applyAlignment="1">
      <alignment horizontal="center"/>
      <protection/>
    </xf>
    <xf numFmtId="0" fontId="21" fillId="22" borderId="318" xfId="95" applyFont="1" applyFill="1" applyBorder="1" applyAlignment="1">
      <alignment horizontal="center"/>
      <protection/>
    </xf>
    <xf numFmtId="182" fontId="21" fillId="22" borderId="79" xfId="95" applyNumberFormat="1" applyFont="1" applyFill="1" applyBorder="1" applyAlignment="1">
      <alignment horizontal="center"/>
      <protection/>
    </xf>
    <xf numFmtId="182" fontId="11" fillId="22" borderId="316" xfId="95" applyNumberFormat="1" applyFont="1" applyFill="1" applyBorder="1" applyAlignment="1">
      <alignment horizontal="center"/>
      <protection/>
    </xf>
    <xf numFmtId="0" fontId="176" fillId="22" borderId="316" xfId="95" applyFont="1" applyFill="1" applyBorder="1" applyAlignment="1">
      <alignment horizontal="center"/>
      <protection/>
    </xf>
    <xf numFmtId="0" fontId="170" fillId="22" borderId="316" xfId="95" applyFont="1" applyFill="1" applyBorder="1" applyAlignment="1">
      <alignment horizontal="left"/>
      <protection/>
    </xf>
    <xf numFmtId="0" fontId="11" fillId="22" borderId="316" xfId="95" applyFont="1" applyFill="1" applyBorder="1" applyAlignment="1">
      <alignment horizontal="center"/>
      <protection/>
    </xf>
    <xf numFmtId="0" fontId="23" fillId="22" borderId="319" xfId="95" applyFont="1" applyFill="1" applyBorder="1" applyAlignment="1">
      <alignment horizontal="center"/>
      <protection/>
    </xf>
    <xf numFmtId="0" fontId="11" fillId="22" borderId="320" xfId="95" applyFont="1" applyFill="1" applyBorder="1" applyAlignment="1">
      <alignment horizontal="center"/>
      <protection/>
    </xf>
    <xf numFmtId="0" fontId="14" fillId="22" borderId="321" xfId="95" applyFont="1" applyFill="1" applyBorder="1" applyAlignment="1">
      <alignment horizontal="center"/>
      <protection/>
    </xf>
    <xf numFmtId="0" fontId="20" fillId="22" borderId="321" xfId="95" applyFont="1" applyFill="1" applyBorder="1" applyAlignment="1">
      <alignment horizontal="center"/>
      <protection/>
    </xf>
    <xf numFmtId="0" fontId="11" fillId="22" borderId="321" xfId="95" applyFont="1" applyFill="1" applyBorder="1" applyAlignment="1">
      <alignment horizontal="center"/>
      <protection/>
    </xf>
    <xf numFmtId="0" fontId="11" fillId="22" borderId="322" xfId="95" applyFont="1" applyFill="1" applyBorder="1" applyAlignment="1">
      <alignment horizontal="center"/>
      <protection/>
    </xf>
    <xf numFmtId="0" fontId="14" fillId="22" borderId="323" xfId="95" applyFont="1" applyFill="1" applyBorder="1" applyAlignment="1">
      <alignment horizontal="center"/>
      <protection/>
    </xf>
    <xf numFmtId="0" fontId="20" fillId="22" borderId="323" xfId="95" applyFont="1" applyFill="1" applyBorder="1" applyAlignment="1">
      <alignment horizontal="center"/>
      <protection/>
    </xf>
    <xf numFmtId="0" fontId="21" fillId="22" borderId="324" xfId="95" applyFont="1" applyFill="1" applyBorder="1" applyAlignment="1">
      <alignment horizontal="center"/>
      <protection/>
    </xf>
    <xf numFmtId="182" fontId="11" fillId="22" borderId="325" xfId="95" applyNumberFormat="1" applyFont="1" applyFill="1" applyBorder="1" applyAlignment="1">
      <alignment horizontal="center"/>
      <protection/>
    </xf>
    <xf numFmtId="182" fontId="11" fillId="22" borderId="321" xfId="95" applyNumberFormat="1" applyFont="1" applyFill="1" applyBorder="1" applyAlignment="1">
      <alignment horizontal="center"/>
      <protection/>
    </xf>
    <xf numFmtId="0" fontId="141" fillId="22" borderId="321" xfId="95" applyFont="1" applyFill="1" applyBorder="1" applyAlignment="1">
      <alignment horizontal="center"/>
      <protection/>
    </xf>
    <xf numFmtId="0" fontId="11" fillId="22" borderId="326" xfId="95" applyFont="1" applyFill="1" applyBorder="1" applyAlignment="1">
      <alignment horizontal="center"/>
      <protection/>
    </xf>
    <xf numFmtId="0" fontId="166" fillId="41" borderId="327" xfId="95" applyFont="1" applyFill="1" applyBorder="1" applyAlignment="1">
      <alignment horizontal="center"/>
      <protection/>
    </xf>
    <xf numFmtId="0" fontId="14" fillId="41" borderId="328" xfId="95" applyFont="1" applyFill="1" applyBorder="1" applyAlignment="1">
      <alignment horizontal="center"/>
      <protection/>
    </xf>
    <xf numFmtId="0" fontId="14" fillId="41" borderId="0" xfId="95" applyFont="1" applyFill="1" applyAlignment="1">
      <alignment horizontal="center"/>
      <protection/>
    </xf>
    <xf numFmtId="0" fontId="21" fillId="41" borderId="328" xfId="95" applyFont="1" applyFill="1" applyBorder="1" applyAlignment="1">
      <alignment horizontal="center"/>
      <protection/>
    </xf>
    <xf numFmtId="0" fontId="166" fillId="41" borderId="328" xfId="95" applyFont="1" applyFill="1" applyBorder="1" applyAlignment="1">
      <alignment horizontal="center"/>
      <protection/>
    </xf>
    <xf numFmtId="0" fontId="166" fillId="41" borderId="328" xfId="95" applyFont="1" applyFill="1" applyBorder="1" applyAlignment="1" quotePrefix="1">
      <alignment horizontal="center"/>
      <protection/>
    </xf>
    <xf numFmtId="0" fontId="177" fillId="41" borderId="328" xfId="95" applyFont="1" applyFill="1" applyBorder="1" applyAlignment="1">
      <alignment horizontal="center"/>
      <protection/>
    </xf>
    <xf numFmtId="0" fontId="178" fillId="41" borderId="328" xfId="95" applyFont="1" applyFill="1" applyBorder="1" applyAlignment="1">
      <alignment horizontal="center"/>
      <protection/>
    </xf>
    <xf numFmtId="182" fontId="20" fillId="41" borderId="328" xfId="95" applyNumberFormat="1" applyFont="1" applyFill="1" applyBorder="1" applyAlignment="1">
      <alignment horizontal="center"/>
      <protection/>
    </xf>
    <xf numFmtId="0" fontId="175" fillId="41" borderId="328" xfId="95" applyFont="1" applyFill="1" applyBorder="1" applyAlignment="1">
      <alignment horizontal="center"/>
      <protection/>
    </xf>
    <xf numFmtId="0" fontId="20" fillId="41" borderId="329" xfId="95" applyFont="1" applyFill="1" applyBorder="1">
      <alignment/>
      <protection/>
    </xf>
    <xf numFmtId="0" fontId="21" fillId="41" borderId="330" xfId="95" applyFont="1" applyFill="1" applyBorder="1" applyAlignment="1">
      <alignment horizontal="center"/>
      <protection/>
    </xf>
    <xf numFmtId="0" fontId="8" fillId="41" borderId="0" xfId="95" applyFont="1" applyFill="1" applyAlignment="1">
      <alignment horizontal="center"/>
      <protection/>
    </xf>
    <xf numFmtId="0" fontId="157" fillId="41" borderId="0" xfId="95" applyFont="1" applyFill="1" applyBorder="1" applyAlignment="1">
      <alignment horizontal="center"/>
      <protection/>
    </xf>
    <xf numFmtId="0" fontId="21" fillId="41" borderId="0" xfId="95" applyFont="1" applyFill="1" applyBorder="1" applyAlignment="1">
      <alignment horizontal="center"/>
      <protection/>
    </xf>
    <xf numFmtId="0" fontId="21" fillId="41" borderId="0" xfId="95" applyFont="1" applyFill="1" applyBorder="1" applyAlignment="1" quotePrefix="1">
      <alignment horizontal="center"/>
      <protection/>
    </xf>
    <xf numFmtId="0" fontId="21" fillId="41" borderId="328" xfId="95" applyFont="1" applyFill="1" applyBorder="1" applyAlignment="1" quotePrefix="1">
      <alignment horizontal="center"/>
      <protection/>
    </xf>
    <xf numFmtId="16" fontId="175" fillId="41" borderId="328" xfId="95" applyNumberFormat="1" applyFont="1" applyFill="1" applyBorder="1" applyAlignment="1">
      <alignment horizontal="center"/>
      <protection/>
    </xf>
    <xf numFmtId="0" fontId="89" fillId="41" borderId="0" xfId="95" applyFont="1" applyFill="1" applyAlignment="1">
      <alignment horizontal="center"/>
      <protection/>
    </xf>
    <xf numFmtId="0" fontId="93" fillId="41" borderId="0" xfId="95" applyFont="1" applyFill="1" applyAlignment="1">
      <alignment horizontal="center"/>
      <protection/>
    </xf>
    <xf numFmtId="0" fontId="93" fillId="41" borderId="0" xfId="95" applyFont="1" applyFill="1" applyBorder="1" applyAlignment="1">
      <alignment horizontal="center"/>
      <protection/>
    </xf>
    <xf numFmtId="0" fontId="157" fillId="41" borderId="0" xfId="95" applyFont="1" applyFill="1" applyAlignment="1">
      <alignment horizontal="center"/>
      <protection/>
    </xf>
    <xf numFmtId="0" fontId="8" fillId="41" borderId="0" xfId="95" applyFont="1" applyFill="1" applyBorder="1" applyAlignment="1">
      <alignment horizontal="center"/>
      <protection/>
    </xf>
    <xf numFmtId="0" fontId="177" fillId="41" borderId="328" xfId="95" applyFont="1" applyFill="1" applyBorder="1" applyAlignment="1" quotePrefix="1">
      <alignment horizontal="center"/>
      <protection/>
    </xf>
    <xf numFmtId="0" fontId="154" fillId="41" borderId="0" xfId="95" applyFont="1" applyFill="1" applyAlignment="1">
      <alignment horizontal="center"/>
      <protection/>
    </xf>
    <xf numFmtId="0" fontId="179" fillId="41" borderId="0" xfId="95" applyFont="1" applyFill="1" applyAlignment="1">
      <alignment horizontal="center"/>
      <protection/>
    </xf>
    <xf numFmtId="0" fontId="179" fillId="41" borderId="0" xfId="95" applyFont="1" applyFill="1" applyBorder="1" applyAlignment="1">
      <alignment horizontal="center"/>
      <protection/>
    </xf>
    <xf numFmtId="0" fontId="166" fillId="41" borderId="0" xfId="95" applyFont="1" applyFill="1" applyBorder="1" applyAlignment="1" quotePrefix="1">
      <alignment horizontal="center"/>
      <protection/>
    </xf>
    <xf numFmtId="0" fontId="82" fillId="41" borderId="0" xfId="95" applyFont="1" applyFill="1" applyAlignment="1">
      <alignment horizontal="center"/>
      <protection/>
    </xf>
    <xf numFmtId="0" fontId="89" fillId="41" borderId="0" xfId="95" applyFont="1" applyFill="1" applyBorder="1" applyAlignment="1">
      <alignment horizontal="center"/>
      <protection/>
    </xf>
    <xf numFmtId="0" fontId="180" fillId="41" borderId="0" xfId="95" applyFont="1" applyFill="1" applyAlignment="1">
      <alignment horizontal="center"/>
      <protection/>
    </xf>
    <xf numFmtId="0" fontId="23" fillId="41" borderId="0" xfId="95" applyFont="1" applyFill="1" applyBorder="1" applyAlignment="1">
      <alignment horizontal="center"/>
      <protection/>
    </xf>
    <xf numFmtId="0" fontId="181" fillId="41" borderId="0" xfId="95" applyFont="1" applyFill="1" applyBorder="1" applyAlignment="1">
      <alignment horizontal="center"/>
      <protection/>
    </xf>
    <xf numFmtId="0" fontId="166" fillId="26" borderId="331" xfId="95" applyFont="1" applyFill="1" applyBorder="1" applyAlignment="1">
      <alignment horizontal="center"/>
      <protection/>
    </xf>
    <xf numFmtId="0" fontId="14" fillId="26" borderId="332" xfId="95" applyFont="1" applyFill="1" applyBorder="1" applyAlignment="1">
      <alignment horizontal="center"/>
      <protection/>
    </xf>
    <xf numFmtId="0" fontId="21" fillId="26" borderId="332" xfId="95" applyFont="1" applyFill="1" applyBorder="1" applyAlignment="1">
      <alignment horizontal="center"/>
      <protection/>
    </xf>
    <xf numFmtId="182" fontId="20" fillId="26" borderId="332" xfId="95" applyNumberFormat="1" applyFont="1" applyFill="1" applyBorder="1" applyAlignment="1">
      <alignment horizontal="center"/>
      <protection/>
    </xf>
    <xf numFmtId="0" fontId="175" fillId="26" borderId="332" xfId="95" applyFont="1" applyFill="1" applyBorder="1" applyAlignment="1">
      <alignment horizontal="center"/>
      <protection/>
    </xf>
    <xf numFmtId="0" fontId="21" fillId="26" borderId="332" xfId="95" applyFont="1" applyFill="1" applyBorder="1">
      <alignment/>
      <protection/>
    </xf>
    <xf numFmtId="0" fontId="21" fillId="26" borderId="333" xfId="95" applyFont="1" applyFill="1" applyBorder="1" applyAlignment="1">
      <alignment horizontal="center"/>
      <protection/>
    </xf>
    <xf numFmtId="0" fontId="182" fillId="26" borderId="0" xfId="95" applyFont="1" applyFill="1" applyBorder="1" applyAlignment="1">
      <alignment horizontal="center"/>
      <protection/>
    </xf>
    <xf numFmtId="0" fontId="166" fillId="41" borderId="0" xfId="95" applyFont="1" applyFill="1" applyBorder="1" applyAlignment="1">
      <alignment horizontal="center"/>
      <protection/>
    </xf>
    <xf numFmtId="0" fontId="14" fillId="26" borderId="0" xfId="95" applyFont="1" applyFill="1" applyBorder="1" applyAlignment="1">
      <alignment horizontal="center"/>
      <protection/>
    </xf>
    <xf numFmtId="0" fontId="177" fillId="26" borderId="0" xfId="95" applyFont="1" applyFill="1" applyBorder="1" applyAlignment="1">
      <alignment horizontal="center"/>
      <protection/>
    </xf>
    <xf numFmtId="0" fontId="178" fillId="26" borderId="0" xfId="95" applyFont="1" applyFill="1" applyBorder="1" applyAlignment="1">
      <alignment horizontal="center"/>
      <protection/>
    </xf>
    <xf numFmtId="182" fontId="20" fillId="26" borderId="0" xfId="95" applyNumberFormat="1" applyFont="1" applyFill="1" applyBorder="1" applyAlignment="1">
      <alignment horizontal="center"/>
      <protection/>
    </xf>
    <xf numFmtId="0" fontId="175" fillId="41" borderId="0" xfId="95" applyFont="1" applyFill="1" applyBorder="1" applyAlignment="1">
      <alignment horizontal="center"/>
      <protection/>
    </xf>
    <xf numFmtId="0" fontId="21" fillId="26" borderId="0" xfId="95" applyFont="1" applyFill="1" applyBorder="1">
      <alignment/>
      <protection/>
    </xf>
    <xf numFmtId="0" fontId="182" fillId="41" borderId="0" xfId="95" applyFont="1" applyFill="1" applyAlignment="1">
      <alignment horizontal="center"/>
      <protection/>
    </xf>
    <xf numFmtId="16" fontId="20" fillId="41" borderId="329" xfId="95" applyNumberFormat="1" applyFont="1" applyFill="1" applyBorder="1">
      <alignment/>
      <protection/>
    </xf>
    <xf numFmtId="0" fontId="154" fillId="41" borderId="0" xfId="95" applyFont="1" applyFill="1" applyBorder="1" applyAlignment="1">
      <alignment horizontal="center"/>
      <protection/>
    </xf>
    <xf numFmtId="0" fontId="252" fillId="41" borderId="0" xfId="95" applyFont="1" applyFill="1" applyBorder="1" applyAlignment="1">
      <alignment horizontal="center"/>
      <protection/>
    </xf>
    <xf numFmtId="0" fontId="183" fillId="41" borderId="0" xfId="95" applyFont="1" applyFill="1" applyBorder="1" applyAlignment="1">
      <alignment horizontal="center"/>
      <protection/>
    </xf>
    <xf numFmtId="0" fontId="253" fillId="41" borderId="328" xfId="95" applyFont="1" applyFill="1" applyBorder="1" applyAlignment="1">
      <alignment horizontal="center"/>
      <protection/>
    </xf>
    <xf numFmtId="0" fontId="23" fillId="41" borderId="0" xfId="95" applyFont="1" applyFill="1" applyBorder="1" applyAlignment="1" quotePrefix="1">
      <alignment horizontal="center"/>
      <protection/>
    </xf>
    <xf numFmtId="0" fontId="184" fillId="41" borderId="328" xfId="95" applyFont="1" applyFill="1" applyBorder="1" applyAlignment="1">
      <alignment horizontal="center"/>
      <protection/>
    </xf>
    <xf numFmtId="178" fontId="20" fillId="41" borderId="328" xfId="95" applyNumberFormat="1" applyFont="1" applyFill="1" applyBorder="1" applyAlignment="1">
      <alignment horizontal="center"/>
      <protection/>
    </xf>
    <xf numFmtId="0" fontId="21" fillId="41" borderId="329" xfId="95" applyFont="1" applyFill="1" applyBorder="1">
      <alignment/>
      <protection/>
    </xf>
    <xf numFmtId="0" fontId="21" fillId="41" borderId="334" xfId="95" applyFont="1" applyFill="1" applyBorder="1" applyAlignment="1">
      <alignment horizontal="center"/>
      <protection/>
    </xf>
    <xf numFmtId="0" fontId="21" fillId="41" borderId="327" xfId="95" applyFont="1" applyFill="1" applyBorder="1" applyAlignment="1">
      <alignment horizontal="center"/>
      <protection/>
    </xf>
    <xf numFmtId="0" fontId="185" fillId="41" borderId="335" xfId="95" applyFont="1" applyFill="1" applyBorder="1" applyAlignment="1">
      <alignment horizontal="center"/>
      <protection/>
    </xf>
    <xf numFmtId="0" fontId="30" fillId="41" borderId="328" xfId="95" applyFont="1" applyFill="1" applyBorder="1" applyAlignment="1">
      <alignment horizontal="center"/>
      <protection/>
    </xf>
    <xf numFmtId="0" fontId="170" fillId="41" borderId="0" xfId="95" applyFont="1" applyFill="1" applyAlignment="1">
      <alignment horizontal="center"/>
      <protection/>
    </xf>
    <xf numFmtId="0" fontId="8" fillId="41" borderId="336" xfId="95" applyFont="1" applyFill="1" applyBorder="1" applyAlignment="1">
      <alignment horizontal="center"/>
      <protection/>
    </xf>
    <xf numFmtId="0" fontId="170" fillId="41" borderId="337" xfId="95" applyFont="1" applyFill="1" applyBorder="1" applyAlignment="1">
      <alignment horizontal="center"/>
      <protection/>
    </xf>
    <xf numFmtId="0" fontId="160" fillId="41" borderId="0" xfId="95" applyFont="1" applyFill="1" applyAlignment="1">
      <alignment horizontal="center"/>
      <protection/>
    </xf>
    <xf numFmtId="0" fontId="184" fillId="41" borderId="0" xfId="95" applyFont="1" applyFill="1" applyAlignment="1">
      <alignment horizontal="center"/>
      <protection/>
    </xf>
    <xf numFmtId="182" fontId="159" fillId="41" borderId="0" xfId="95" applyNumberFormat="1" applyFont="1" applyFill="1" applyAlignment="1">
      <alignment horizontal="center"/>
      <protection/>
    </xf>
    <xf numFmtId="178" fontId="4" fillId="41" borderId="0" xfId="95" applyNumberFormat="1" applyFont="1" applyFill="1" applyAlignment="1">
      <alignment horizontal="center"/>
      <protection/>
    </xf>
    <xf numFmtId="0" fontId="170" fillId="41" borderId="0" xfId="95" applyFont="1" applyFill="1" applyAlignment="1">
      <alignment horizontal="left"/>
      <protection/>
    </xf>
    <xf numFmtId="0" fontId="186" fillId="41" borderId="0" xfId="95" applyFont="1" applyFill="1" applyAlignment="1">
      <alignment horizontal="center"/>
      <protection/>
    </xf>
    <xf numFmtId="0" fontId="21" fillId="41" borderId="338" xfId="95" applyFont="1" applyFill="1" applyBorder="1" applyAlignment="1">
      <alignment horizontal="center"/>
      <protection/>
    </xf>
    <xf numFmtId="0" fontId="14" fillId="41" borderId="339" xfId="95" applyFont="1" applyFill="1" applyBorder="1" applyAlignment="1">
      <alignment horizontal="center"/>
      <protection/>
    </xf>
    <xf numFmtId="0" fontId="21" fillId="41" borderId="339" xfId="95" applyFont="1" applyFill="1" applyBorder="1" applyAlignment="1">
      <alignment horizontal="center"/>
      <protection/>
    </xf>
    <xf numFmtId="0" fontId="166" fillId="41" borderId="339" xfId="95" applyFont="1" applyFill="1" applyBorder="1" applyAlignment="1">
      <alignment horizontal="center"/>
      <protection/>
    </xf>
    <xf numFmtId="0" fontId="184" fillId="41" borderId="339" xfId="95" applyFont="1" applyFill="1" applyBorder="1" applyAlignment="1">
      <alignment horizontal="center"/>
      <protection/>
    </xf>
    <xf numFmtId="178" fontId="20" fillId="41" borderId="339" xfId="95" applyNumberFormat="1" applyFont="1" applyFill="1" applyBorder="1" applyAlignment="1">
      <alignment horizontal="center"/>
      <protection/>
    </xf>
    <xf numFmtId="0" fontId="21" fillId="41" borderId="340" xfId="95" applyFont="1" applyFill="1" applyBorder="1">
      <alignment/>
      <protection/>
    </xf>
    <xf numFmtId="0" fontId="185" fillId="41" borderId="341" xfId="95" applyFont="1" applyFill="1" applyBorder="1" applyAlignment="1">
      <alignment horizontal="center"/>
      <protection/>
    </xf>
    <xf numFmtId="0" fontId="21" fillId="41" borderId="342" xfId="95" applyFont="1" applyFill="1" applyBorder="1" applyAlignment="1">
      <alignment horizontal="center"/>
      <protection/>
    </xf>
    <xf numFmtId="0" fontId="166" fillId="41" borderId="0" xfId="95" applyFont="1" applyFill="1" applyAlignment="1">
      <alignment horizontal="center"/>
      <protection/>
    </xf>
    <xf numFmtId="0" fontId="21" fillId="41" borderId="343" xfId="95" applyFont="1" applyFill="1" applyBorder="1" applyAlignment="1">
      <alignment horizontal="center"/>
      <protection/>
    </xf>
    <xf numFmtId="0" fontId="14" fillId="41" borderId="344" xfId="95" applyFont="1" applyFill="1" applyBorder="1" applyAlignment="1">
      <alignment horizontal="center"/>
      <protection/>
    </xf>
    <xf numFmtId="0" fontId="187" fillId="41" borderId="344" xfId="95" applyFont="1" applyFill="1" applyBorder="1" applyAlignment="1">
      <alignment horizontal="center"/>
      <protection/>
    </xf>
    <xf numFmtId="0" fontId="188" fillId="41" borderId="344" xfId="95" applyFont="1" applyFill="1" applyBorder="1" applyAlignment="1">
      <alignment horizontal="center"/>
      <protection/>
    </xf>
    <xf numFmtId="0" fontId="187" fillId="41" borderId="344" xfId="95" applyFont="1" applyFill="1" applyBorder="1">
      <alignment/>
      <protection/>
    </xf>
    <xf numFmtId="0" fontId="185" fillId="41" borderId="344" xfId="95" applyFont="1" applyFill="1" applyBorder="1" applyAlignment="1">
      <alignment horizontal="center"/>
      <protection/>
    </xf>
    <xf numFmtId="0" fontId="21" fillId="41" borderId="345" xfId="95" applyFont="1" applyFill="1" applyBorder="1" applyAlignment="1">
      <alignment horizontal="center"/>
      <protection/>
    </xf>
    <xf numFmtId="0" fontId="170" fillId="41" borderId="0" xfId="95" applyFont="1" applyFill="1" applyBorder="1" applyAlignment="1">
      <alignment horizontal="center"/>
      <protection/>
    </xf>
    <xf numFmtId="0" fontId="168" fillId="26" borderId="0" xfId="95" applyFont="1" applyFill="1" applyAlignment="1">
      <alignment horizontal="center"/>
      <protection/>
    </xf>
    <xf numFmtId="0" fontId="175" fillId="41" borderId="346" xfId="95" applyFont="1" applyFill="1" applyBorder="1" applyAlignment="1">
      <alignment horizontal="center"/>
      <protection/>
    </xf>
    <xf numFmtId="0" fontId="134" fillId="26" borderId="343" xfId="95" applyFont="1" applyFill="1" applyBorder="1" applyAlignment="1">
      <alignment horizontal="center"/>
      <protection/>
    </xf>
    <xf numFmtId="0" fontId="63" fillId="26" borderId="344" xfId="95" applyFont="1" applyFill="1" applyBorder="1" applyAlignment="1">
      <alignment horizontal="center"/>
      <protection/>
    </xf>
    <xf numFmtId="0" fontId="189" fillId="26" borderId="344" xfId="95" applyFont="1" applyFill="1" applyBorder="1" applyAlignment="1">
      <alignment horizontal="center"/>
      <protection/>
    </xf>
    <xf numFmtId="0" fontId="171" fillId="41" borderId="0" xfId="95" applyFont="1" applyFill="1" applyAlignment="1">
      <alignment horizontal="center"/>
      <protection/>
    </xf>
    <xf numFmtId="0" fontId="161" fillId="41" borderId="0" xfId="95" applyFont="1" applyFill="1" applyAlignment="1">
      <alignment horizontal="center"/>
      <protection/>
    </xf>
    <xf numFmtId="0" fontId="168" fillId="41" borderId="0" xfId="95" applyFont="1" applyFill="1" applyAlignment="1">
      <alignment horizontal="center"/>
      <protection/>
    </xf>
    <xf numFmtId="0" fontId="191" fillId="41" borderId="0" xfId="95" applyFont="1" applyFill="1" applyAlignment="1">
      <alignment horizontal="center"/>
      <protection/>
    </xf>
    <xf numFmtId="0" fontId="187" fillId="41" borderId="0" xfId="95" applyFont="1" applyFill="1" applyBorder="1" applyAlignment="1">
      <alignment horizontal="center"/>
      <protection/>
    </xf>
    <xf numFmtId="0" fontId="192" fillId="41" borderId="0" xfId="95" applyFont="1" applyFill="1" applyAlignment="1">
      <alignment horizontal="center"/>
      <protection/>
    </xf>
    <xf numFmtId="0" fontId="193" fillId="41" borderId="0" xfId="95" applyFont="1" applyFill="1" applyAlignment="1">
      <alignment horizontal="center"/>
      <protection/>
    </xf>
    <xf numFmtId="0" fontId="169" fillId="41" borderId="0" xfId="95" applyFont="1" applyFill="1" applyAlignment="1">
      <alignment horizontal="center"/>
      <protection/>
    </xf>
    <xf numFmtId="0" fontId="194" fillId="41" borderId="0" xfId="95" applyFont="1" applyFill="1" applyAlignment="1">
      <alignment horizontal="center"/>
      <protection/>
    </xf>
    <xf numFmtId="0" fontId="186" fillId="41" borderId="0" xfId="95" applyFont="1" applyFill="1" applyAlignment="1">
      <alignment horizontal="left"/>
      <protection/>
    </xf>
    <xf numFmtId="0" fontId="123" fillId="41" borderId="0" xfId="95" applyFont="1" applyFill="1" applyAlignment="1">
      <alignment horizontal="center"/>
      <protection/>
    </xf>
    <xf numFmtId="182" fontId="4" fillId="41" borderId="0" xfId="95" applyNumberFormat="1" applyFont="1" applyFill="1" applyAlignment="1">
      <alignment horizontal="center"/>
      <protection/>
    </xf>
    <xf numFmtId="0" fontId="159" fillId="41" borderId="0" xfId="95" applyFont="1" applyFill="1" applyAlignment="1">
      <alignment horizontal="center"/>
      <protection/>
    </xf>
    <xf numFmtId="0" fontId="161" fillId="41" borderId="0" xfId="95" applyFont="1" applyFill="1" applyBorder="1" applyAlignment="1">
      <alignment horizontal="center"/>
      <protection/>
    </xf>
    <xf numFmtId="0" fontId="159" fillId="41" borderId="0" xfId="95" applyFont="1" applyFill="1" applyBorder="1" applyAlignment="1">
      <alignment horizontal="center"/>
      <protection/>
    </xf>
    <xf numFmtId="0" fontId="168" fillId="0" borderId="0" xfId="95" applyFont="1" applyFill="1" applyAlignment="1">
      <alignment horizontal="center"/>
      <protection/>
    </xf>
    <xf numFmtId="0" fontId="170" fillId="0" borderId="0" xfId="95" applyFont="1" applyFill="1" applyAlignment="1">
      <alignment horizontal="left"/>
      <protection/>
    </xf>
    <xf numFmtId="178" fontId="190" fillId="26" borderId="347" xfId="95" applyNumberFormat="1" applyFont="1" applyFill="1" applyBorder="1" applyAlignment="1">
      <alignment horizontal="center"/>
      <protection/>
    </xf>
    <xf numFmtId="178" fontId="190" fillId="26" borderId="348" xfId="95" applyNumberFormat="1" applyFont="1" applyFill="1" applyBorder="1" applyAlignment="1">
      <alignment horizontal="center"/>
      <protection/>
    </xf>
    <xf numFmtId="178" fontId="190" fillId="26" borderId="349" xfId="95" applyNumberFormat="1" applyFont="1" applyFill="1" applyBorder="1" applyAlignment="1">
      <alignment horizontal="center"/>
      <protection/>
    </xf>
    <xf numFmtId="0" fontId="20" fillId="22" borderId="311" xfId="95" applyFont="1" applyFill="1" applyBorder="1" applyAlignment="1">
      <alignment horizontal="center"/>
      <protection/>
    </xf>
    <xf numFmtId="0" fontId="21" fillId="22" borderId="313" xfId="95" applyFont="1" applyFill="1" applyBorder="1" applyAlignment="1">
      <alignment horizontal="center"/>
      <protection/>
    </xf>
    <xf numFmtId="0" fontId="21" fillId="22" borderId="350" xfId="95" applyFont="1" applyFill="1" applyBorder="1" applyAlignment="1">
      <alignment horizontal="center"/>
      <protection/>
    </xf>
    <xf numFmtId="0" fontId="20" fillId="22" borderId="351" xfId="95" applyFont="1" applyFill="1" applyBorder="1" applyAlignment="1">
      <alignment horizontal="center"/>
      <protection/>
    </xf>
    <xf numFmtId="0" fontId="20" fillId="22" borderId="352" xfId="95" applyFont="1" applyFill="1" applyBorder="1" applyAlignment="1">
      <alignment horizontal="center"/>
      <protection/>
    </xf>
    <xf numFmtId="0" fontId="21" fillId="22" borderId="307" xfId="95" applyFont="1" applyFill="1" applyBorder="1" applyAlignment="1">
      <alignment horizontal="center"/>
      <protection/>
    </xf>
    <xf numFmtId="0" fontId="21" fillId="22" borderId="353" xfId="95" applyFont="1" applyFill="1" applyBorder="1" applyAlignment="1">
      <alignment horizontal="center"/>
      <protection/>
    </xf>
    <xf numFmtId="0" fontId="21" fillId="22" borderId="354" xfId="95" applyFont="1" applyFill="1" applyBorder="1" applyAlignment="1">
      <alignment horizontal="center"/>
      <protection/>
    </xf>
    <xf numFmtId="0" fontId="11" fillId="22" borderId="136" xfId="0" applyFont="1" applyFill="1" applyBorder="1" applyAlignment="1">
      <alignment horizontal="center"/>
    </xf>
    <xf numFmtId="0" fontId="11" fillId="22" borderId="122" xfId="0" applyFont="1" applyFill="1" applyBorder="1" applyAlignment="1">
      <alignment horizontal="center"/>
    </xf>
    <xf numFmtId="0" fontId="11" fillId="22" borderId="355" xfId="0" applyFont="1" applyFill="1" applyBorder="1" applyAlignment="1">
      <alignment horizontal="center"/>
    </xf>
    <xf numFmtId="0" fontId="14" fillId="0" borderId="120" xfId="0" applyFont="1" applyFill="1" applyBorder="1" applyAlignment="1">
      <alignment/>
    </xf>
    <xf numFmtId="0" fontId="14" fillId="0" borderId="198" xfId="0" applyFont="1" applyFill="1" applyBorder="1" applyAlignment="1">
      <alignment/>
    </xf>
    <xf numFmtId="0" fontId="149" fillId="40" borderId="240" xfId="0" applyFont="1" applyFill="1" applyBorder="1" applyAlignment="1">
      <alignment horizontal="center"/>
    </xf>
    <xf numFmtId="0" fontId="146" fillId="40" borderId="240" xfId="0" applyFont="1" applyFill="1" applyBorder="1" applyAlignment="1">
      <alignment horizontal="center"/>
    </xf>
    <xf numFmtId="0" fontId="1" fillId="40" borderId="24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146" fillId="38" borderId="242" xfId="0" applyFont="1" applyFill="1" applyBorder="1" applyAlignment="1">
      <alignment vertical="center"/>
    </xf>
    <xf numFmtId="0" fontId="146" fillId="38" borderId="356" xfId="0" applyFont="1" applyFill="1" applyBorder="1" applyAlignment="1">
      <alignment vertical="center"/>
    </xf>
    <xf numFmtId="0" fontId="146" fillId="38" borderId="243" xfId="0" applyFont="1" applyFill="1" applyBorder="1" applyAlignment="1">
      <alignment vertical="center"/>
    </xf>
    <xf numFmtId="9" fontId="121" fillId="28" borderId="0" xfId="0" applyNumberFormat="1" applyFont="1" applyFill="1" applyBorder="1" applyAlignment="1">
      <alignment horizontal="center" vertical="center"/>
    </xf>
    <xf numFmtId="9" fontId="19" fillId="28" borderId="0" xfId="0" applyNumberFormat="1" applyFont="1" applyFill="1" applyBorder="1" applyAlignment="1">
      <alignment horizontal="center" vertic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_ACT Statistics Jan 2012" xfId="79"/>
    <cellStyle name="Normal 3" xfId="80"/>
    <cellStyle name="Normal 3 2" xfId="81"/>
    <cellStyle name="Normal 3 2 2 2" xfId="82"/>
    <cellStyle name="Normal 3 2 2 2 2" xfId="83"/>
    <cellStyle name="Normal 3 3" xfId="84"/>
    <cellStyle name="Normal 3 4" xfId="85"/>
    <cellStyle name="Normal 3_ACT monthly statistics" xfId="86"/>
    <cellStyle name="Normal 4" xfId="87"/>
    <cellStyle name="Normal 4 2" xfId="88"/>
    <cellStyle name="Normal 4_ACT Statistic" xfId="89"/>
    <cellStyle name="Normal 5" xfId="90"/>
    <cellStyle name="Normal 5 2" xfId="91"/>
    <cellStyle name="Normal 5 2 2" xfId="92"/>
    <cellStyle name="Normal 6" xfId="93"/>
    <cellStyle name="Normal 7" xfId="94"/>
    <cellStyle name="Normal 8" xfId="95"/>
    <cellStyle name="Note" xfId="96"/>
    <cellStyle name="Output" xfId="97"/>
    <cellStyle name="Percent" xfId="98"/>
    <cellStyle name="Percent 2" xfId="99"/>
    <cellStyle name="Percent 2 2" xfId="100"/>
    <cellStyle name="Percent 2 2 2" xfId="101"/>
    <cellStyle name="Percent 2 3" xfId="102"/>
    <cellStyle name="Percent 3" xfId="103"/>
    <cellStyle name="Percent 3 2" xfId="104"/>
    <cellStyle name="Percent 4" xfId="105"/>
    <cellStyle name="Title" xfId="106"/>
    <cellStyle name="Total" xfId="107"/>
    <cellStyle name="Warning Text" xfId="108"/>
    <cellStyle name="إخراج" xfId="109"/>
    <cellStyle name="إدخال" xfId="110"/>
    <cellStyle name="الإجمالي" xfId="111"/>
    <cellStyle name="تمييز1" xfId="112"/>
    <cellStyle name="تمييز2" xfId="113"/>
    <cellStyle name="تمييز3" xfId="114"/>
    <cellStyle name="تمييز4" xfId="115"/>
    <cellStyle name="تمييز5" xfId="116"/>
    <cellStyle name="تمييز6" xfId="117"/>
    <cellStyle name="جيد" xfId="118"/>
    <cellStyle name="حساب" xfId="119"/>
    <cellStyle name="خلية تدقيق" xfId="120"/>
    <cellStyle name="خلية مرتبطة" xfId="121"/>
    <cellStyle name="سيئ" xfId="122"/>
    <cellStyle name="عملة [0]_Book1" xfId="123"/>
    <cellStyle name="عملة_Book1" xfId="124"/>
    <cellStyle name="عنوان" xfId="125"/>
    <cellStyle name="عنوان 1" xfId="126"/>
    <cellStyle name="عنوان 2" xfId="127"/>
    <cellStyle name="عنوان 3" xfId="128"/>
    <cellStyle name="عنوان 4" xfId="129"/>
    <cellStyle name="محايد" xfId="130"/>
    <cellStyle name="ملاحظة" xfId="131"/>
    <cellStyle name="نص تحذير" xfId="132"/>
    <cellStyle name="نص توضيحي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0000"/>
              </a:bgClr>
            </a:patt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5023478</c:v>
                </c:pt>
                <c:pt idx="2">
                  <c:v>5352172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0000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2573383</c:v>
                </c:pt>
                <c:pt idx="2">
                  <c:v>2438565</c:v>
                </c:pt>
              </c:numCache>
            </c:numRef>
          </c:val>
        </c:ser>
        <c:axId val="47436390"/>
        <c:axId val="19519671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7596861</c:v>
                </c:pt>
                <c:pt idx="2">
                  <c:v>7790737</c:v>
                </c:pt>
              </c:numCache>
            </c:numRef>
          </c:val>
          <c:smooth val="0"/>
        </c:ser>
        <c:axId val="38879424"/>
        <c:axId val="1534657"/>
      </c:lineChart>
      <c:catAx>
        <c:axId val="47436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9671"/>
        <c:crosses val="autoZero"/>
        <c:auto val="0"/>
        <c:lblOffset val="100"/>
        <c:tickLblSkip val="1"/>
        <c:noMultiLvlLbl val="0"/>
      </c:catAx>
      <c:valAx>
        <c:axId val="195196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36390"/>
        <c:crossesAt val="1"/>
        <c:crossBetween val="between"/>
        <c:dispUnits/>
      </c:valAx>
      <c:catAx>
        <c:axId val="38879424"/>
        <c:scaling>
          <c:orientation val="minMax"/>
        </c:scaling>
        <c:axPos val="b"/>
        <c:delete val="1"/>
        <c:majorTickMark val="out"/>
        <c:minorTickMark val="none"/>
        <c:tickLblPos val="none"/>
        <c:crossAx val="1534657"/>
        <c:crosses val="autoZero"/>
        <c:auto val="0"/>
        <c:lblOffset val="100"/>
        <c:tickLblSkip val="1"/>
        <c:noMultiLvlLbl val="0"/>
      </c:catAx>
      <c:valAx>
        <c:axId val="1534657"/>
        <c:scaling>
          <c:orientation val="minMax"/>
        </c:scaling>
        <c:axPos val="l"/>
        <c:delete val="1"/>
        <c:majorTickMark val="out"/>
        <c:minorTickMark val="none"/>
        <c:tickLblPos val="none"/>
        <c:crossAx val="3887942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22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90746</c:v>
                </c:pt>
                <c:pt idx="2">
                  <c:v>105180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weave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99980</c:v>
                </c:pt>
                <c:pt idx="2">
                  <c:v>110174</c:v>
                </c:pt>
              </c:numCache>
            </c:numRef>
          </c:val>
        </c:ser>
        <c:axId val="20366586"/>
        <c:axId val="20044715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190726</c:v>
                </c:pt>
                <c:pt idx="2">
                  <c:v>215354</c:v>
                </c:pt>
              </c:numCache>
            </c:numRef>
          </c:val>
          <c:smooth val="0"/>
        </c:ser>
        <c:axId val="20366586"/>
        <c:axId val="20044715"/>
      </c:lineChart>
      <c:catAx>
        <c:axId val="203665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44715"/>
        <c:crosses val="autoZero"/>
        <c:auto val="0"/>
        <c:lblOffset val="100"/>
        <c:tickLblSkip val="1"/>
        <c:noMultiLvlLbl val="0"/>
      </c:catAx>
      <c:valAx>
        <c:axId val="20044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6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725"/>
          <c:w val="0.804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2018</c:v>
                </c:pt>
              </c:strCache>
            </c:strRef>
          </c:tx>
          <c:spPr>
            <a:pattFill prst="horzBrick">
              <a:fgClr>
                <a:srgbClr val="808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64</c:v>
                </c:pt>
                <c:pt idx="1">
                  <c:v>150</c:v>
                </c:pt>
                <c:pt idx="2">
                  <c:v>412</c:v>
                </c:pt>
                <c:pt idx="3">
                  <c:v>34</c:v>
                </c:pt>
                <c:pt idx="4">
                  <c:v>129</c:v>
                </c:pt>
                <c:pt idx="5">
                  <c:v>108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52</c:v>
                </c:pt>
                <c:pt idx="1">
                  <c:v>153</c:v>
                </c:pt>
                <c:pt idx="2">
                  <c:v>392</c:v>
                </c:pt>
                <c:pt idx="3">
                  <c:v>41</c:v>
                </c:pt>
                <c:pt idx="4">
                  <c:v>141</c:v>
                </c:pt>
                <c:pt idx="5">
                  <c:v>96</c:v>
                </c:pt>
                <c:pt idx="6">
                  <c:v>16</c:v>
                </c:pt>
              </c:numCache>
            </c:numRef>
          </c:val>
        </c:ser>
        <c:axId val="1698068"/>
        <c:axId val="29681013"/>
      </c:barChart>
      <c:catAx>
        <c:axId val="169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681013"/>
        <c:crosses val="autoZero"/>
        <c:auto val="1"/>
        <c:lblOffset val="100"/>
        <c:tickLblSkip val="1"/>
        <c:noMultiLvlLbl val="0"/>
      </c:catAx>
      <c:valAx>
        <c:axId val="29681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698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7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206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14096142"/>
        <c:axId val="65282591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30120168"/>
        <c:axId val="39127977"/>
      </c:lineChart>
      <c:catAx>
        <c:axId val="14096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282591"/>
        <c:crosses val="autoZero"/>
        <c:auto val="0"/>
        <c:lblOffset val="100"/>
        <c:tickLblSkip val="1"/>
        <c:noMultiLvlLbl val="0"/>
      </c:catAx>
      <c:valAx>
        <c:axId val="652825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096142"/>
        <c:crossesAt val="1"/>
        <c:crossBetween val="between"/>
        <c:dispUnits/>
      </c:valAx>
      <c:catAx>
        <c:axId val="30120168"/>
        <c:scaling>
          <c:orientation val="minMax"/>
        </c:scaling>
        <c:axPos val="b"/>
        <c:delete val="1"/>
        <c:majorTickMark val="out"/>
        <c:minorTickMark val="none"/>
        <c:tickLblPos val="none"/>
        <c:crossAx val="39127977"/>
        <c:crosses val="autoZero"/>
        <c:auto val="0"/>
        <c:lblOffset val="100"/>
        <c:tickLblSkip val="1"/>
        <c:noMultiLvlLbl val="0"/>
      </c:catAx>
      <c:valAx>
        <c:axId val="39127977"/>
        <c:scaling>
          <c:orientation val="minMax"/>
        </c:scaling>
        <c:axPos val="l"/>
        <c:delete val="1"/>
        <c:majorTickMark val="out"/>
        <c:minorTickMark val="none"/>
        <c:tickLblPos val="none"/>
        <c:crossAx val="3012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0000"/>
              </a:bgClr>
            </a:patt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0000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15702178"/>
        <c:axId val="22608915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13639740"/>
        <c:axId val="39267677"/>
      </c:lineChart>
      <c:catAx>
        <c:axId val="157021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8915"/>
        <c:crosses val="autoZero"/>
        <c:auto val="0"/>
        <c:lblOffset val="100"/>
        <c:tickLblSkip val="1"/>
        <c:noMultiLvlLbl val="0"/>
      </c:catAx>
      <c:valAx>
        <c:axId val="226089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2178"/>
        <c:crossesAt val="1"/>
        <c:crossBetween val="between"/>
        <c:dispUnits/>
      </c:valAx>
      <c:catAx>
        <c:axId val="13639740"/>
        <c:scaling>
          <c:orientation val="minMax"/>
        </c:scaling>
        <c:axPos val="b"/>
        <c:delete val="1"/>
        <c:majorTickMark val="out"/>
        <c:minorTickMark val="none"/>
        <c:tickLblPos val="none"/>
        <c:crossAx val="39267677"/>
        <c:crosses val="autoZero"/>
        <c:auto val="0"/>
        <c:lblOffset val="100"/>
        <c:tickLblSkip val="1"/>
        <c:noMultiLvlLbl val="0"/>
      </c:catAx>
      <c:valAx>
        <c:axId val="39267677"/>
        <c:scaling>
          <c:orientation val="minMax"/>
        </c:scaling>
        <c:axPos val="l"/>
        <c:delete val="1"/>
        <c:majorTickMark val="out"/>
        <c:minorTickMark val="none"/>
        <c:tickLblPos val="none"/>
        <c:crossAx val="1363974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23665078"/>
        <c:axId val="6732167"/>
        <c:axId val="48189200"/>
      </c:bar3DChart>
      <c:catAx>
        <c:axId val="23665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732167"/>
        <c:crosses val="autoZero"/>
        <c:auto val="0"/>
        <c:lblOffset val="100"/>
        <c:tickLblSkip val="41"/>
        <c:noMultiLvlLbl val="0"/>
      </c:catAx>
      <c:valAx>
        <c:axId val="6732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665078"/>
        <c:crossesAt val="1"/>
        <c:crossBetween val="between"/>
        <c:dispUnits/>
      </c:valAx>
      <c:serAx>
        <c:axId val="48189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2167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weave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62429841"/>
        <c:axId val="1731146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62429841"/>
        <c:axId val="1731146"/>
      </c:lineChart>
      <c:catAx>
        <c:axId val="624298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146"/>
        <c:crosses val="autoZero"/>
        <c:auto val="0"/>
        <c:lblOffset val="100"/>
        <c:tickLblSkip val="1"/>
        <c:noMultiLvlLbl val="0"/>
      </c:catAx>
      <c:valAx>
        <c:axId val="173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9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325"/>
          <c:w val="0.742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625"/>
          <c:w val="0.970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2018</c:v>
                </c:pt>
              </c:strCache>
            </c:strRef>
          </c:tx>
          <c:spPr>
            <a:pattFill prst="horzBrick">
              <a:fgClr>
                <a:srgbClr val="808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31566459"/>
        <c:axId val="54457700"/>
      </c:barChart>
      <c:catAx>
        <c:axId val="3156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457700"/>
        <c:crosses val="autoZero"/>
        <c:auto val="1"/>
        <c:lblOffset val="100"/>
        <c:tickLblSkip val="1"/>
        <c:noMultiLvlLbl val="0"/>
      </c:catAx>
      <c:valAx>
        <c:axId val="54457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1566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075"/>
          <c:w val="0.66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0</xdr:rowOff>
    </xdr:from>
    <xdr:to>
      <xdr:col>11</xdr:col>
      <xdr:colOff>809625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66700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0.13625</cdr:y>
    </cdr:from>
    <cdr:to>
      <cdr:x>1</cdr:x>
      <cdr:y>0.2505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19125"/>
          <a:ext cx="48577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 F JUNE 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(2019/2018)</a:t>
          </a:r>
        </a:p>
      </cdr:txBody>
    </cdr:sp>
  </cdr:relSizeAnchor>
  <cdr:relSizeAnchor xmlns:cdr="http://schemas.openxmlformats.org/drawingml/2006/chartDrawing">
    <cdr:from>
      <cdr:x>-0.011</cdr:x>
      <cdr:y>0.0075</cdr:y>
    </cdr:from>
    <cdr:to>
      <cdr:x>1</cdr:x>
      <cdr:y>0.12625</cdr:y>
    </cdr:to>
    <cdr:sp>
      <cdr:nvSpPr>
        <cdr:cNvPr id="2" name="Text 2"/>
        <cdr:cNvSpPr txBox="1">
          <a:spLocks noChangeArrowheads="1"/>
        </cdr:cNvSpPr>
      </cdr:nvSpPr>
      <cdr:spPr>
        <a:xfrm>
          <a:off x="-47624" y="28575"/>
          <a:ext cx="490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شهر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حزيران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2019/2018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0.0475</cdr:y>
    </cdr:from>
    <cdr:to>
      <cdr:x>0.5335</cdr:x>
      <cdr:y>0.1475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495300" y="209550"/>
          <a:ext cx="3781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شهر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حزيران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2019/ 2018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2005/2004</a:t>
          </a:r>
        </a:p>
      </cdr:txBody>
    </cdr:sp>
  </cdr:relSizeAnchor>
  <cdr:relSizeAnchor xmlns:cdr="http://schemas.openxmlformats.org/drawingml/2006/chartDrawing">
    <cdr:from>
      <cdr:x>0.06875</cdr:x>
      <cdr:y>0.14825</cdr:y>
    </cdr:from>
    <cdr:to>
      <cdr:x>0.53525</cdr:x>
      <cdr:y>0.23525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542925" y="676275"/>
          <a:ext cx="3743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JUNE 2019/2018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142875</xdr:rowOff>
    </xdr:from>
    <xdr:to>
      <xdr:col>10</xdr:col>
      <xdr:colOff>9525</xdr:colOff>
      <xdr:row>28</xdr:row>
      <xdr:rowOff>133350</xdr:rowOff>
    </xdr:to>
    <xdr:graphicFrame>
      <xdr:nvGraphicFramePr>
        <xdr:cNvPr id="1" name="Chart 27"/>
        <xdr:cNvGraphicFramePr/>
      </xdr:nvGraphicFramePr>
      <xdr:xfrm>
        <a:off x="104775" y="62865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>
      <xdr:nvGraphicFramePr>
        <xdr:cNvPr id="2" name="Chart 28"/>
        <xdr:cNvGraphicFramePr/>
      </xdr:nvGraphicFramePr>
      <xdr:xfrm>
        <a:off x="4724400" y="571500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30</xdr:row>
      <xdr:rowOff>47625</xdr:rowOff>
    </xdr:from>
    <xdr:to>
      <xdr:col>16</xdr:col>
      <xdr:colOff>1343025</xdr:colOff>
      <xdr:row>59</xdr:row>
      <xdr:rowOff>66675</xdr:rowOff>
    </xdr:to>
    <xdr:graphicFrame>
      <xdr:nvGraphicFramePr>
        <xdr:cNvPr id="3" name="Chart 30"/>
        <xdr:cNvGraphicFramePr/>
      </xdr:nvGraphicFramePr>
      <xdr:xfrm>
        <a:off x="1343025" y="5305425"/>
        <a:ext cx="80295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0.60075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0.144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0.9985</cdr:x>
      <cdr:y>0.0885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حزيران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بالطن</a:t>
          </a:r>
        </a:p>
      </cdr:txBody>
    </cdr:sp>
  </cdr:relSizeAnchor>
  <cdr:relSizeAnchor xmlns:cdr="http://schemas.openxmlformats.org/drawingml/2006/chartDrawing">
    <cdr:from>
      <cdr:x>-0.0005</cdr:x>
      <cdr:y>0.07375</cdr:y>
    </cdr:from>
    <cdr:to>
      <cdr:x>0.97125</cdr:x>
      <cdr:y>0.19</cdr:y>
    </cdr:to>
    <cdr:sp>
      <cdr:nvSpPr>
        <cdr:cNvPr id="2" name="Text 2"/>
        <cdr:cNvSpPr txBox="1">
          <a:spLocks noChangeArrowheads="1"/>
        </cdr:cNvSpPr>
      </cdr:nvSpPr>
      <cdr:spPr>
        <a:xfrm>
          <a:off x="0" y="295275"/>
          <a:ext cx="48196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JUNE . 2018-2019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0.8725</cdr:y>
    </cdr:from>
    <cdr:to>
      <cdr:x>0.0325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514725"/>
          <a:ext cx="161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142875</xdr:rowOff>
    </xdr:from>
    <xdr:to>
      <xdr:col>6</xdr:col>
      <xdr:colOff>114300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38100" y="14287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0.17725</cdr:y>
    </cdr:from>
    <cdr:to>
      <cdr:x>0.9205</cdr:x>
      <cdr:y>0.88425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0"/>
          <a:ext cx="5638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0.00375</cdr:x>
      <cdr:y>0.1075</cdr:y>
    </cdr:from>
    <cdr:to>
      <cdr:x>0.908</cdr:x>
      <cdr:y>0.95525</cdr:y>
    </cdr:to>
    <cdr:sp>
      <cdr:nvSpPr>
        <cdr:cNvPr id="2" name="Text 2"/>
        <cdr:cNvSpPr txBox="1">
          <a:spLocks noChangeArrowheads="1"/>
        </cdr:cNvSpPr>
      </cdr:nvSpPr>
      <cdr:spPr>
        <a:xfrm>
          <a:off x="19050" y="0"/>
          <a:ext cx="5553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0.1315</cdr:y>
    </cdr:from>
    <cdr:to>
      <cdr:x>0.93225</cdr:x>
      <cdr:y>0.259</cdr:y>
    </cdr:to>
    <cdr:sp>
      <cdr:nvSpPr>
        <cdr:cNvPr id="1" name="Text 1"/>
        <cdr:cNvSpPr txBox="1">
          <a:spLocks noChangeArrowheads="1"/>
        </cdr:cNvSpPr>
      </cdr:nvSpPr>
      <cdr:spPr>
        <a:xfrm>
          <a:off x="0" y="542925"/>
          <a:ext cx="4867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JUNE . (2018- 2019)</a:t>
          </a:r>
        </a:p>
      </cdr:txBody>
    </cdr:sp>
  </cdr:relSizeAnchor>
  <cdr:relSizeAnchor xmlns:cdr="http://schemas.openxmlformats.org/drawingml/2006/chartDrawing">
    <cdr:from>
      <cdr:x>-0.0005</cdr:x>
      <cdr:y>0.00225</cdr:y>
    </cdr:from>
    <cdr:to>
      <cdr:x>0.9855</cdr:x>
      <cdr:y>0.135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1435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ش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هر حزيران  2019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/201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0.92975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19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حزيران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0.07325</cdr:y>
    </cdr:from>
    <cdr:to>
      <cdr:x>0.9785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3850"/>
          <a:ext cx="3810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JUNE.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2019 - 2018)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933450</xdr:colOff>
      <xdr:row>0</xdr:row>
      <xdr:rowOff>323850</xdr:rowOff>
    </xdr:from>
    <xdr:to>
      <xdr:col>27</xdr:col>
      <xdr:colOff>866775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075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34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6997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86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0</xdr:row>
      <xdr:rowOff>152400</xdr:rowOff>
    </xdr:from>
    <xdr:to>
      <xdr:col>11</xdr:col>
      <xdr:colOff>876300</xdr:colOff>
      <xdr:row>1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52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0</xdr:row>
      <xdr:rowOff>19050</xdr:rowOff>
    </xdr:from>
    <xdr:to>
      <xdr:col>15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-0.00075</cdr:y>
    </cdr:from>
    <cdr:to>
      <cdr:x>1</cdr:x>
      <cdr:y>0.083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0"/>
          <a:ext cx="4619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حزيان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</cdr:x>
      <cdr:y>0.08175</cdr:y>
    </cdr:from>
    <cdr:to>
      <cdr:x>1</cdr:x>
      <cdr:y>0.19075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61950"/>
          <a:ext cx="459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JUNE .  (2019/2018)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0.888</cdr:y>
    </cdr:from>
    <cdr:to>
      <cdr:x>0.03525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933825"/>
          <a:ext cx="1619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D47838"/>
  <sheetViews>
    <sheetView zoomScale="50" zoomScaleNormal="50" zoomScalePageLayoutView="0" workbookViewId="0" topLeftCell="A58">
      <selection activeCell="V17" sqref="V17"/>
    </sheetView>
  </sheetViews>
  <sheetFormatPr defaultColWidth="9.140625" defaultRowHeight="12.75"/>
  <cols>
    <col min="1" max="1" width="11.00390625" style="1045" customWidth="1"/>
    <col min="2" max="2" width="21.421875" style="1044" bestFit="1" customWidth="1"/>
    <col min="3" max="3" width="23.00390625" style="1044" bestFit="1" customWidth="1"/>
    <col min="4" max="4" width="21.421875" style="1045" bestFit="1" customWidth="1"/>
    <col min="5" max="5" width="14.421875" style="1045" bestFit="1" customWidth="1"/>
    <col min="6" max="6" width="13.8515625" style="1045" bestFit="1" customWidth="1"/>
    <col min="7" max="7" width="22.00390625" style="1045" customWidth="1"/>
    <col min="8" max="8" width="15.140625" style="1047" bestFit="1" customWidth="1"/>
    <col min="9" max="9" width="15.421875" style="1045" customWidth="1"/>
    <col min="10" max="10" width="18.57421875" style="1045" customWidth="1"/>
    <col min="11" max="11" width="19.8515625" style="1221" customWidth="1"/>
    <col min="12" max="12" width="15.7109375" style="1045" customWidth="1"/>
    <col min="13" max="13" width="17.57421875" style="1045" customWidth="1"/>
    <col min="14" max="14" width="11.00390625" style="1040" customWidth="1"/>
    <col min="15" max="15" width="12.00390625" style="1041" customWidth="1"/>
    <col min="16" max="16" width="23.00390625" style="1054" bestFit="1" customWidth="1"/>
    <col min="17" max="17" width="29.421875" style="1222" customWidth="1"/>
    <col min="18" max="18" width="9.421875" style="1045" customWidth="1"/>
    <col min="19" max="19" width="9.421875" style="1045" bestFit="1" customWidth="1"/>
    <col min="20" max="20" width="18.140625" style="1046" bestFit="1" customWidth="1"/>
    <col min="21" max="21" width="18.140625" style="1047" bestFit="1" customWidth="1"/>
    <col min="22" max="22" width="13.8515625" style="1046" bestFit="1" customWidth="1"/>
    <col min="23" max="23" width="13.421875" style="1046" bestFit="1" customWidth="1"/>
    <col min="24" max="24" width="15.8515625" style="1046" bestFit="1" customWidth="1"/>
    <col min="25" max="25" width="19.8515625" style="1046" bestFit="1" customWidth="1"/>
    <col min="26" max="26" width="23.7109375" style="1046" bestFit="1" customWidth="1"/>
    <col min="27" max="27" width="12.00390625" style="1046" bestFit="1" customWidth="1"/>
    <col min="28" max="30" width="11.8515625" style="1046" bestFit="1" customWidth="1"/>
    <col min="31" max="16384" width="9.140625" style="1046" customWidth="1"/>
  </cols>
  <sheetData>
    <row r="1" spans="1:18" ht="34.5">
      <c r="A1" s="1031" t="s">
        <v>564</v>
      </c>
      <c r="B1" s="1032"/>
      <c r="C1" s="1032"/>
      <c r="D1" s="1033"/>
      <c r="E1" s="1034" t="s">
        <v>565</v>
      </c>
      <c r="F1" s="1035"/>
      <c r="G1" s="1035"/>
      <c r="H1" s="1036"/>
      <c r="I1" s="1037"/>
      <c r="J1" s="1037"/>
      <c r="K1" s="1038"/>
      <c r="L1" s="1037"/>
      <c r="M1" s="1039"/>
      <c r="P1" s="1042"/>
      <c r="Q1" s="1043" t="s">
        <v>566</v>
      </c>
      <c r="R1" s="1044"/>
    </row>
    <row r="2" spans="1:18" ht="34.5" customHeight="1">
      <c r="A2" s="1031" t="s">
        <v>567</v>
      </c>
      <c r="B2" s="1032"/>
      <c r="C2" s="1048"/>
      <c r="D2" s="1049"/>
      <c r="E2" s="1050" t="s">
        <v>568</v>
      </c>
      <c r="F2" s="1051"/>
      <c r="G2" s="1052"/>
      <c r="H2" s="1053"/>
      <c r="I2" s="1052"/>
      <c r="J2" s="1052"/>
      <c r="K2" s="1038"/>
      <c r="L2" s="1037"/>
      <c r="M2" s="1039"/>
      <c r="Q2" s="1055" t="s">
        <v>569</v>
      </c>
      <c r="R2" s="1044"/>
    </row>
    <row r="3" spans="1:18" ht="27.75" thickBot="1">
      <c r="A3" s="1056" t="s">
        <v>570</v>
      </c>
      <c r="B3" s="1032"/>
      <c r="C3" s="1032"/>
      <c r="D3" s="1049"/>
      <c r="E3" s="1057" t="s">
        <v>571</v>
      </c>
      <c r="F3" s="1035"/>
      <c r="G3" s="1035"/>
      <c r="H3" s="1036"/>
      <c r="I3" s="1037"/>
      <c r="J3" s="1037"/>
      <c r="K3" s="1038"/>
      <c r="L3" s="1037"/>
      <c r="M3" s="1037"/>
      <c r="Q3" s="1058" t="s">
        <v>572</v>
      </c>
      <c r="R3" s="1044"/>
    </row>
    <row r="4" spans="1:19" ht="27.75" customHeight="1" thickTop="1">
      <c r="A4" s="1059"/>
      <c r="B4" s="1060"/>
      <c r="C4" s="1060"/>
      <c r="D4" s="1061" t="s">
        <v>33</v>
      </c>
      <c r="E4" s="1062" t="s">
        <v>573</v>
      </c>
      <c r="F4" s="1062"/>
      <c r="G4" s="1063" t="s">
        <v>574</v>
      </c>
      <c r="H4" s="1231" t="s">
        <v>53</v>
      </c>
      <c r="I4" s="1232"/>
      <c r="J4" s="1231" t="s">
        <v>575</v>
      </c>
      <c r="K4" s="1233"/>
      <c r="L4" s="1064"/>
      <c r="M4" s="1064"/>
      <c r="N4" s="1065"/>
      <c r="O4" s="1066"/>
      <c r="P4" s="1067"/>
      <c r="Q4" s="1068"/>
      <c r="R4" s="1069"/>
      <c r="S4" s="1070"/>
    </row>
    <row r="5" spans="1:19" ht="21" customHeight="1">
      <c r="A5" s="1071"/>
      <c r="B5" s="1072"/>
      <c r="C5" s="1073"/>
      <c r="D5" s="1074" t="s">
        <v>576</v>
      </c>
      <c r="E5" s="1226" t="s">
        <v>26</v>
      </c>
      <c r="F5" s="1226"/>
      <c r="G5" s="1075" t="s">
        <v>577</v>
      </c>
      <c r="H5" s="1227" t="s">
        <v>578</v>
      </c>
      <c r="I5" s="1228"/>
      <c r="J5" s="1229" t="s">
        <v>579</v>
      </c>
      <c r="K5" s="1230"/>
      <c r="L5" s="1076" t="s">
        <v>580</v>
      </c>
      <c r="M5" s="1076" t="s">
        <v>580</v>
      </c>
      <c r="N5" s="1077"/>
      <c r="O5" s="1078"/>
      <c r="P5" s="1079"/>
      <c r="Q5" s="1080" t="s">
        <v>581</v>
      </c>
      <c r="R5" s="1081"/>
      <c r="S5" s="1082"/>
    </row>
    <row r="6" spans="1:19" ht="21" customHeight="1">
      <c r="A6" s="1083" t="s">
        <v>582</v>
      </c>
      <c r="B6" s="1084" t="s">
        <v>583</v>
      </c>
      <c r="C6" s="1085" t="s">
        <v>584</v>
      </c>
      <c r="D6" s="1086" t="s">
        <v>25</v>
      </c>
      <c r="E6" s="1087" t="s">
        <v>15</v>
      </c>
      <c r="F6" s="1087" t="s">
        <v>16</v>
      </c>
      <c r="G6" s="1088" t="s">
        <v>120</v>
      </c>
      <c r="H6" s="1089" t="s">
        <v>57</v>
      </c>
      <c r="I6" s="1090" t="s">
        <v>37</v>
      </c>
      <c r="J6" s="1091" t="s">
        <v>585</v>
      </c>
      <c r="K6" s="1092" t="s">
        <v>586</v>
      </c>
      <c r="L6" s="1076" t="s">
        <v>587</v>
      </c>
      <c r="M6" s="1093" t="s">
        <v>588</v>
      </c>
      <c r="N6" s="1094" t="s">
        <v>589</v>
      </c>
      <c r="O6" s="1095" t="s">
        <v>590</v>
      </c>
      <c r="P6" s="1096" t="s">
        <v>591</v>
      </c>
      <c r="Q6" s="1097"/>
      <c r="R6" s="1098" t="s">
        <v>385</v>
      </c>
      <c r="S6" s="1099" t="s">
        <v>592</v>
      </c>
    </row>
    <row r="7" spans="1:19" ht="22.5" customHeight="1" thickBot="1">
      <c r="A7" s="1100"/>
      <c r="B7" s="1101" t="s">
        <v>593</v>
      </c>
      <c r="C7" s="1101" t="s">
        <v>594</v>
      </c>
      <c r="D7" s="1101" t="s">
        <v>26</v>
      </c>
      <c r="E7" s="1102" t="s">
        <v>595</v>
      </c>
      <c r="F7" s="1103" t="s">
        <v>24</v>
      </c>
      <c r="G7" s="1101" t="s">
        <v>596</v>
      </c>
      <c r="H7" s="1104"/>
      <c r="I7" s="1105"/>
      <c r="J7" s="1106"/>
      <c r="K7" s="1105"/>
      <c r="L7" s="1107"/>
      <c r="M7" s="1106"/>
      <c r="N7" s="1108" t="s">
        <v>597</v>
      </c>
      <c r="O7" s="1109" t="s">
        <v>24</v>
      </c>
      <c r="P7" s="1110" t="s">
        <v>598</v>
      </c>
      <c r="Q7" s="1102" t="s">
        <v>599</v>
      </c>
      <c r="R7" s="1103" t="s">
        <v>83</v>
      </c>
      <c r="S7" s="1111"/>
    </row>
    <row r="8" spans="1:25" s="1124" customFormat="1" ht="27.75" customHeight="1" thickTop="1">
      <c r="A8" s="1112">
        <v>1</v>
      </c>
      <c r="B8" s="1113" t="s">
        <v>600</v>
      </c>
      <c r="C8" s="1114"/>
      <c r="D8" s="1115">
        <f aca="true" t="shared" si="0" ref="D8:D34">E8+F8</f>
        <v>3753</v>
      </c>
      <c r="E8" s="1115">
        <v>1874</v>
      </c>
      <c r="F8" s="1115">
        <v>1879</v>
      </c>
      <c r="G8" s="1116">
        <f aca="true" t="shared" si="1" ref="G8:G34">SUM(H8:J8)</f>
        <v>0</v>
      </c>
      <c r="H8" s="1116"/>
      <c r="I8" s="1117"/>
      <c r="J8" s="1118"/>
      <c r="K8" s="1119" t="s">
        <v>601</v>
      </c>
      <c r="L8" s="1115">
        <v>77499</v>
      </c>
      <c r="M8" s="1115">
        <v>44202</v>
      </c>
      <c r="N8" s="1120"/>
      <c r="O8" s="1120">
        <v>43628</v>
      </c>
      <c r="P8" s="1121" t="s">
        <v>602</v>
      </c>
      <c r="Q8" s="1122" t="s">
        <v>603</v>
      </c>
      <c r="R8" s="1123">
        <v>66</v>
      </c>
      <c r="S8" s="1123">
        <v>1</v>
      </c>
      <c r="V8" s="1125"/>
      <c r="W8" s="1126"/>
      <c r="X8" s="1126"/>
      <c r="Y8" s="1127"/>
    </row>
    <row r="9" spans="1:22" s="1124" customFormat="1" ht="27.75" customHeight="1">
      <c r="A9" s="1112" t="s">
        <v>604</v>
      </c>
      <c r="B9" s="1113" t="s">
        <v>605</v>
      </c>
      <c r="C9" s="1113" t="s">
        <v>605</v>
      </c>
      <c r="D9" s="1115">
        <f t="shared" si="0"/>
        <v>108</v>
      </c>
      <c r="E9" s="1128">
        <v>67</v>
      </c>
      <c r="F9" s="1128">
        <v>41</v>
      </c>
      <c r="G9" s="1116">
        <f t="shared" si="1"/>
        <v>2150</v>
      </c>
      <c r="H9" s="1117"/>
      <c r="I9" s="1117">
        <v>899</v>
      </c>
      <c r="J9" s="1118">
        <v>1251</v>
      </c>
      <c r="K9" s="1119" t="s">
        <v>606</v>
      </c>
      <c r="L9" s="1115">
        <v>9807</v>
      </c>
      <c r="M9" s="1115">
        <v>2942</v>
      </c>
      <c r="N9" s="1120"/>
      <c r="O9" s="1120">
        <v>43617</v>
      </c>
      <c r="P9" s="1129" t="s">
        <v>607</v>
      </c>
      <c r="Q9" s="1122" t="s">
        <v>608</v>
      </c>
      <c r="R9" s="1123">
        <v>2</v>
      </c>
      <c r="S9" s="1123">
        <v>2</v>
      </c>
      <c r="T9" s="1130"/>
      <c r="U9" s="1131"/>
      <c r="V9" s="1131"/>
    </row>
    <row r="10" spans="1:25" s="1124" customFormat="1" ht="27.75" customHeight="1">
      <c r="A10" s="1112" t="s">
        <v>604</v>
      </c>
      <c r="B10" s="1113" t="s">
        <v>605</v>
      </c>
      <c r="C10" s="1113" t="s">
        <v>605</v>
      </c>
      <c r="D10" s="1115">
        <f t="shared" si="0"/>
        <v>0</v>
      </c>
      <c r="E10" s="1115"/>
      <c r="F10" s="1115"/>
      <c r="G10" s="1116">
        <f t="shared" si="1"/>
        <v>3009</v>
      </c>
      <c r="H10" s="1116"/>
      <c r="I10" s="1116">
        <v>1049</v>
      </c>
      <c r="J10" s="1118">
        <v>1960</v>
      </c>
      <c r="K10" s="1119" t="s">
        <v>606</v>
      </c>
      <c r="L10" s="1115">
        <v>7363</v>
      </c>
      <c r="M10" s="1115">
        <v>2209</v>
      </c>
      <c r="N10" s="1120"/>
      <c r="O10" s="1120">
        <v>43617</v>
      </c>
      <c r="P10" s="1129" t="s">
        <v>457</v>
      </c>
      <c r="Q10" s="1122" t="s">
        <v>609</v>
      </c>
      <c r="R10" s="1123">
        <v>8</v>
      </c>
      <c r="S10" s="1123">
        <v>3</v>
      </c>
      <c r="T10" s="1130"/>
      <c r="U10" s="1131"/>
      <c r="V10" s="1132"/>
      <c r="W10" s="1126"/>
      <c r="X10" s="1126"/>
      <c r="Y10" s="1126"/>
    </row>
    <row r="11" spans="1:24" s="1124" customFormat="1" ht="27.75" customHeight="1">
      <c r="A11" s="1112" t="s">
        <v>604</v>
      </c>
      <c r="B11" s="1113" t="s">
        <v>605</v>
      </c>
      <c r="C11" s="1113" t="s">
        <v>605</v>
      </c>
      <c r="D11" s="1115">
        <f t="shared" si="0"/>
        <v>741</v>
      </c>
      <c r="E11" s="1115">
        <v>668</v>
      </c>
      <c r="F11" s="1115">
        <v>73</v>
      </c>
      <c r="G11" s="1116">
        <f t="shared" si="1"/>
        <v>392</v>
      </c>
      <c r="H11" s="1116"/>
      <c r="I11" s="1116">
        <v>198</v>
      </c>
      <c r="J11" s="1118">
        <v>194</v>
      </c>
      <c r="K11" s="1119" t="s">
        <v>606</v>
      </c>
      <c r="L11" s="1115">
        <v>5119</v>
      </c>
      <c r="M11" s="1115">
        <v>1899</v>
      </c>
      <c r="N11" s="1120"/>
      <c r="O11" s="1120">
        <v>43617</v>
      </c>
      <c r="P11" s="1121" t="s">
        <v>607</v>
      </c>
      <c r="Q11" s="1122" t="s">
        <v>610</v>
      </c>
      <c r="R11" s="1123">
        <v>9</v>
      </c>
      <c r="S11" s="1123">
        <v>4</v>
      </c>
      <c r="T11" s="1133"/>
      <c r="U11" s="1131"/>
      <c r="V11" s="1131"/>
      <c r="W11" s="1131"/>
      <c r="X11" s="1131"/>
    </row>
    <row r="12" spans="1:25" s="1124" customFormat="1" ht="27.75" customHeight="1">
      <c r="A12" s="1112" t="s">
        <v>604</v>
      </c>
      <c r="B12" s="1113" t="s">
        <v>605</v>
      </c>
      <c r="C12" s="1113" t="s">
        <v>605</v>
      </c>
      <c r="D12" s="1115">
        <f t="shared" si="0"/>
        <v>101</v>
      </c>
      <c r="E12" s="1128">
        <v>58</v>
      </c>
      <c r="F12" s="1128">
        <v>43</v>
      </c>
      <c r="G12" s="1116">
        <f t="shared" si="1"/>
        <v>2793</v>
      </c>
      <c r="H12" s="1117"/>
      <c r="I12" s="1116">
        <v>1039</v>
      </c>
      <c r="J12" s="1118">
        <v>1754</v>
      </c>
      <c r="K12" s="1119" t="s">
        <v>606</v>
      </c>
      <c r="L12" s="1115">
        <v>9807</v>
      </c>
      <c r="M12" s="1115">
        <v>2912</v>
      </c>
      <c r="N12" s="1120"/>
      <c r="O12" s="1120">
        <v>43618</v>
      </c>
      <c r="P12" s="1121" t="s">
        <v>607</v>
      </c>
      <c r="Q12" s="1122" t="s">
        <v>608</v>
      </c>
      <c r="R12" s="1123">
        <v>15</v>
      </c>
      <c r="S12" s="1123">
        <v>5</v>
      </c>
      <c r="T12" s="1130"/>
      <c r="U12" s="1133"/>
      <c r="V12" s="1134"/>
      <c r="W12" s="1127"/>
      <c r="X12" s="1127"/>
      <c r="Y12" s="1134"/>
    </row>
    <row r="13" spans="1:25" s="1124" customFormat="1" ht="27.75" customHeight="1">
      <c r="A13" s="1112" t="s">
        <v>604</v>
      </c>
      <c r="B13" s="1113" t="s">
        <v>605</v>
      </c>
      <c r="C13" s="1113" t="s">
        <v>605</v>
      </c>
      <c r="D13" s="1115">
        <f t="shared" si="0"/>
        <v>0</v>
      </c>
      <c r="E13" s="1128"/>
      <c r="F13" s="1128"/>
      <c r="G13" s="1116">
        <f t="shared" si="1"/>
        <v>3010</v>
      </c>
      <c r="H13" s="1117"/>
      <c r="I13" s="1116">
        <v>1014</v>
      </c>
      <c r="J13" s="1135">
        <v>1996</v>
      </c>
      <c r="K13" s="1119" t="s">
        <v>606</v>
      </c>
      <c r="L13" s="1115">
        <v>7363</v>
      </c>
      <c r="M13" s="1115">
        <v>2209</v>
      </c>
      <c r="N13" s="1120"/>
      <c r="O13" s="1120">
        <v>43618</v>
      </c>
      <c r="P13" s="1121" t="s">
        <v>457</v>
      </c>
      <c r="Q13" s="1122" t="s">
        <v>609</v>
      </c>
      <c r="R13" s="1123">
        <v>16</v>
      </c>
      <c r="S13" s="1123">
        <v>6</v>
      </c>
      <c r="T13" s="1136"/>
      <c r="U13" s="1131"/>
      <c r="V13" s="1134"/>
      <c r="W13" s="1127"/>
      <c r="X13" s="1127"/>
      <c r="Y13" s="1126"/>
    </row>
    <row r="14" spans="1:26" s="1124" customFormat="1" ht="27.75" customHeight="1">
      <c r="A14" s="1112" t="s">
        <v>604</v>
      </c>
      <c r="B14" s="1113" t="s">
        <v>605</v>
      </c>
      <c r="C14" s="1113" t="s">
        <v>605</v>
      </c>
      <c r="D14" s="1115">
        <f t="shared" si="0"/>
        <v>0</v>
      </c>
      <c r="E14" s="1115"/>
      <c r="F14" s="1115"/>
      <c r="G14" s="1116">
        <f t="shared" si="1"/>
        <v>405</v>
      </c>
      <c r="H14" s="1117"/>
      <c r="I14" s="1117">
        <v>198</v>
      </c>
      <c r="J14" s="1135">
        <v>207</v>
      </c>
      <c r="K14" s="1119" t="s">
        <v>606</v>
      </c>
      <c r="L14" s="1115">
        <v>5119</v>
      </c>
      <c r="M14" s="1115">
        <v>1899</v>
      </c>
      <c r="N14" s="1120"/>
      <c r="O14" s="1120">
        <v>43618</v>
      </c>
      <c r="P14" s="1121" t="s">
        <v>607</v>
      </c>
      <c r="Q14" s="1122" t="s">
        <v>610</v>
      </c>
      <c r="R14" s="1123">
        <v>17</v>
      </c>
      <c r="S14" s="1123">
        <v>7</v>
      </c>
      <c r="T14" s="1130"/>
      <c r="U14" s="1137"/>
      <c r="V14" s="1138"/>
      <c r="W14" s="1132"/>
      <c r="X14" s="1132"/>
      <c r="Y14" s="1132"/>
      <c r="Z14" s="1131"/>
    </row>
    <row r="15" spans="1:30" s="1124" customFormat="1" ht="27.75" customHeight="1">
      <c r="A15" s="1112" t="s">
        <v>604</v>
      </c>
      <c r="B15" s="1113" t="s">
        <v>605</v>
      </c>
      <c r="C15" s="1113" t="s">
        <v>605</v>
      </c>
      <c r="D15" s="1115">
        <f t="shared" si="0"/>
        <v>46</v>
      </c>
      <c r="E15" s="1128">
        <v>46</v>
      </c>
      <c r="F15" s="1128"/>
      <c r="G15" s="1116">
        <f t="shared" si="1"/>
        <v>2105</v>
      </c>
      <c r="H15" s="1116"/>
      <c r="I15" s="1116">
        <v>876</v>
      </c>
      <c r="J15" s="1118">
        <v>1229</v>
      </c>
      <c r="K15" s="1119" t="s">
        <v>606</v>
      </c>
      <c r="L15" s="1115">
        <v>9807</v>
      </c>
      <c r="M15" s="1115">
        <v>2942</v>
      </c>
      <c r="N15" s="1120"/>
      <c r="O15" s="1120">
        <v>43619</v>
      </c>
      <c r="P15" s="1121" t="s">
        <v>607</v>
      </c>
      <c r="Q15" s="1122" t="s">
        <v>608</v>
      </c>
      <c r="R15" s="1123">
        <v>22</v>
      </c>
      <c r="S15" s="1123">
        <v>8</v>
      </c>
      <c r="T15" s="1131"/>
      <c r="U15" s="1131"/>
      <c r="V15" s="1134"/>
      <c r="W15" s="1127"/>
      <c r="X15" s="1127"/>
      <c r="Y15" s="1139"/>
      <c r="Z15" s="1131"/>
      <c r="AD15" s="1133"/>
    </row>
    <row r="16" spans="1:23" s="1124" customFormat="1" ht="27.75" customHeight="1">
      <c r="A16" s="1112" t="s">
        <v>604</v>
      </c>
      <c r="B16" s="1113" t="s">
        <v>605</v>
      </c>
      <c r="C16" s="1113" t="s">
        <v>605</v>
      </c>
      <c r="D16" s="1115">
        <f t="shared" si="0"/>
        <v>291</v>
      </c>
      <c r="E16" s="1128">
        <v>234</v>
      </c>
      <c r="F16" s="1115">
        <v>57</v>
      </c>
      <c r="G16" s="1116">
        <f t="shared" si="1"/>
        <v>238</v>
      </c>
      <c r="H16" s="1116"/>
      <c r="I16" s="1117">
        <v>202</v>
      </c>
      <c r="J16" s="1118">
        <v>36</v>
      </c>
      <c r="K16" s="1119" t="s">
        <v>606</v>
      </c>
      <c r="L16" s="1115">
        <v>5119</v>
      </c>
      <c r="M16" s="1115">
        <v>1899</v>
      </c>
      <c r="N16" s="1120"/>
      <c r="O16" s="1120">
        <v>43619</v>
      </c>
      <c r="P16" s="1121" t="s">
        <v>607</v>
      </c>
      <c r="Q16" s="1122" t="s">
        <v>610</v>
      </c>
      <c r="R16" s="1123">
        <v>23</v>
      </c>
      <c r="S16" s="1123">
        <v>9</v>
      </c>
      <c r="U16" s="1137"/>
      <c r="V16" s="1137"/>
      <c r="W16" s="1137"/>
    </row>
    <row r="17" spans="1:30" s="1124" customFormat="1" ht="27.75" customHeight="1">
      <c r="A17" s="1112" t="s">
        <v>604</v>
      </c>
      <c r="B17" s="1113" t="s">
        <v>605</v>
      </c>
      <c r="C17" s="1113" t="s">
        <v>605</v>
      </c>
      <c r="D17" s="1115">
        <f t="shared" si="0"/>
        <v>146</v>
      </c>
      <c r="E17" s="1128">
        <v>146</v>
      </c>
      <c r="F17" s="1128"/>
      <c r="G17" s="1116">
        <f t="shared" si="1"/>
        <v>199</v>
      </c>
      <c r="H17" s="1116"/>
      <c r="I17" s="1117">
        <v>199</v>
      </c>
      <c r="J17" s="1118"/>
      <c r="K17" s="1119" t="s">
        <v>606</v>
      </c>
      <c r="L17" s="1115">
        <v>5119</v>
      </c>
      <c r="M17" s="1115">
        <v>1899</v>
      </c>
      <c r="N17" s="1120"/>
      <c r="O17" s="1120">
        <v>43620</v>
      </c>
      <c r="P17" s="1121" t="s">
        <v>607</v>
      </c>
      <c r="Q17" s="1122" t="s">
        <v>610</v>
      </c>
      <c r="R17" s="1123">
        <v>28</v>
      </c>
      <c r="S17" s="1123">
        <v>10</v>
      </c>
      <c r="T17" s="1131"/>
      <c r="U17" s="1137"/>
      <c r="V17" s="1138"/>
      <c r="W17" s="1138"/>
      <c r="X17" s="1134"/>
      <c r="Y17" s="1134"/>
      <c r="AC17" s="1133"/>
      <c r="AD17" s="1133"/>
    </row>
    <row r="18" spans="1:22" s="1124" customFormat="1" ht="27.75" customHeight="1">
      <c r="A18" s="1112" t="s">
        <v>604</v>
      </c>
      <c r="B18" s="1113" t="s">
        <v>605</v>
      </c>
      <c r="C18" s="1113" t="s">
        <v>605</v>
      </c>
      <c r="D18" s="1115">
        <f t="shared" si="0"/>
        <v>391</v>
      </c>
      <c r="E18" s="1115">
        <v>333</v>
      </c>
      <c r="F18" s="1115">
        <v>58</v>
      </c>
      <c r="G18" s="1116">
        <f t="shared" si="1"/>
        <v>2281</v>
      </c>
      <c r="H18" s="1116"/>
      <c r="I18" s="1117">
        <v>911</v>
      </c>
      <c r="J18" s="1135">
        <v>1370</v>
      </c>
      <c r="K18" s="1119" t="s">
        <v>606</v>
      </c>
      <c r="L18" s="1115">
        <v>9807</v>
      </c>
      <c r="M18" s="1115">
        <v>2942</v>
      </c>
      <c r="N18" s="1120"/>
      <c r="O18" s="1120">
        <v>43620</v>
      </c>
      <c r="P18" s="1121" t="s">
        <v>607</v>
      </c>
      <c r="Q18" s="1122" t="s">
        <v>608</v>
      </c>
      <c r="R18" s="1123">
        <v>29</v>
      </c>
      <c r="S18" s="1123">
        <v>11</v>
      </c>
      <c r="T18" s="1133"/>
      <c r="U18" s="1130"/>
      <c r="V18" s="1130"/>
    </row>
    <row r="19" spans="1:26" s="1124" customFormat="1" ht="27.75" customHeight="1">
      <c r="A19" s="1112" t="s">
        <v>604</v>
      </c>
      <c r="B19" s="1113" t="s">
        <v>605</v>
      </c>
      <c r="C19" s="1113" t="s">
        <v>605</v>
      </c>
      <c r="D19" s="1115">
        <f t="shared" si="0"/>
        <v>274</v>
      </c>
      <c r="E19" s="1128">
        <v>226</v>
      </c>
      <c r="F19" s="1115">
        <v>48</v>
      </c>
      <c r="G19" s="1116">
        <f t="shared" si="1"/>
        <v>1943</v>
      </c>
      <c r="H19" s="1116"/>
      <c r="I19" s="1116">
        <v>848</v>
      </c>
      <c r="J19" s="1118">
        <v>1095</v>
      </c>
      <c r="K19" s="1119" t="s">
        <v>606</v>
      </c>
      <c r="L19" s="1115">
        <v>9807</v>
      </c>
      <c r="M19" s="1115">
        <v>2942</v>
      </c>
      <c r="N19" s="1120"/>
      <c r="O19" s="1120">
        <v>43621</v>
      </c>
      <c r="P19" s="1121" t="s">
        <v>607</v>
      </c>
      <c r="Q19" s="1122" t="s">
        <v>608</v>
      </c>
      <c r="R19" s="1123">
        <v>35</v>
      </c>
      <c r="S19" s="1123">
        <v>12</v>
      </c>
      <c r="T19" s="1137"/>
      <c r="U19" s="1136"/>
      <c r="V19" s="1134"/>
      <c r="W19" s="1126"/>
      <c r="X19" s="1127"/>
      <c r="Y19" s="1127"/>
      <c r="Z19" s="1133"/>
    </row>
    <row r="20" spans="1:30" s="1124" customFormat="1" ht="27.75" customHeight="1">
      <c r="A20" s="1112" t="s">
        <v>604</v>
      </c>
      <c r="B20" s="1113" t="s">
        <v>605</v>
      </c>
      <c r="C20" s="1113" t="s">
        <v>605</v>
      </c>
      <c r="D20" s="1115">
        <f t="shared" si="0"/>
        <v>45</v>
      </c>
      <c r="E20" s="1115">
        <v>45</v>
      </c>
      <c r="F20" s="1115"/>
      <c r="G20" s="1116">
        <f t="shared" si="1"/>
        <v>2059</v>
      </c>
      <c r="H20" s="1116"/>
      <c r="I20" s="1116">
        <v>856</v>
      </c>
      <c r="J20" s="1118">
        <v>1203</v>
      </c>
      <c r="K20" s="1119" t="s">
        <v>606</v>
      </c>
      <c r="L20" s="1115">
        <v>9807</v>
      </c>
      <c r="M20" s="1115">
        <v>2942</v>
      </c>
      <c r="N20" s="1120"/>
      <c r="O20" s="1120">
        <v>43622</v>
      </c>
      <c r="P20" s="1121" t="s">
        <v>607</v>
      </c>
      <c r="Q20" s="1122" t="s">
        <v>608</v>
      </c>
      <c r="R20" s="1123">
        <v>41</v>
      </c>
      <c r="S20" s="1123">
        <v>13</v>
      </c>
      <c r="T20" s="1130"/>
      <c r="U20" s="1130"/>
      <c r="V20" s="1138"/>
      <c r="W20" s="1134"/>
      <c r="X20" s="1125"/>
      <c r="Y20" s="1134"/>
      <c r="AC20" s="1131"/>
      <c r="AD20" s="1131"/>
    </row>
    <row r="21" spans="1:25" s="1124" customFormat="1" ht="27.75" customHeight="1">
      <c r="A21" s="1112" t="s">
        <v>604</v>
      </c>
      <c r="B21" s="1113" t="s">
        <v>605</v>
      </c>
      <c r="C21" s="1113" t="s">
        <v>605</v>
      </c>
      <c r="D21" s="1115">
        <f t="shared" si="0"/>
        <v>330</v>
      </c>
      <c r="E21" s="1115">
        <v>330</v>
      </c>
      <c r="F21" s="1115"/>
      <c r="G21" s="1116">
        <f t="shared" si="1"/>
        <v>197</v>
      </c>
      <c r="H21" s="1116"/>
      <c r="I21" s="1117">
        <v>197</v>
      </c>
      <c r="J21" s="1135"/>
      <c r="K21" s="1119" t="s">
        <v>606</v>
      </c>
      <c r="L21" s="1115">
        <v>5119</v>
      </c>
      <c r="M21" s="1115">
        <v>1899</v>
      </c>
      <c r="N21" s="1120"/>
      <c r="O21" s="1120">
        <v>43622</v>
      </c>
      <c r="P21" s="1121" t="s">
        <v>607</v>
      </c>
      <c r="Q21" s="1122" t="s">
        <v>610</v>
      </c>
      <c r="R21" s="1123">
        <v>42</v>
      </c>
      <c r="S21" s="1123">
        <v>14</v>
      </c>
      <c r="T21" s="1130"/>
      <c r="U21" s="1131"/>
      <c r="V21" s="1132"/>
      <c r="W21" s="1127"/>
      <c r="X21" s="1127"/>
      <c r="Y21" s="1134"/>
    </row>
    <row r="22" spans="1:25" s="1124" customFormat="1" ht="27.75" customHeight="1">
      <c r="A22" s="1112" t="s">
        <v>604</v>
      </c>
      <c r="B22" s="1113" t="s">
        <v>605</v>
      </c>
      <c r="C22" s="1113" t="s">
        <v>605</v>
      </c>
      <c r="D22" s="1115">
        <f t="shared" si="0"/>
        <v>275</v>
      </c>
      <c r="E22" s="1128">
        <v>173</v>
      </c>
      <c r="F22" s="1128">
        <v>102</v>
      </c>
      <c r="G22" s="1116">
        <f t="shared" si="1"/>
        <v>1645</v>
      </c>
      <c r="H22" s="1116"/>
      <c r="I22" s="1116">
        <v>925</v>
      </c>
      <c r="J22" s="1118">
        <v>720</v>
      </c>
      <c r="K22" s="1119" t="s">
        <v>606</v>
      </c>
      <c r="L22" s="1115">
        <v>9807</v>
      </c>
      <c r="M22" s="1115">
        <v>2942</v>
      </c>
      <c r="N22" s="1120"/>
      <c r="O22" s="1120">
        <v>43623</v>
      </c>
      <c r="P22" s="1121" t="s">
        <v>607</v>
      </c>
      <c r="Q22" s="1122" t="s">
        <v>608</v>
      </c>
      <c r="R22" s="1123">
        <v>46</v>
      </c>
      <c r="S22" s="1123">
        <v>15</v>
      </c>
      <c r="T22" s="1133"/>
      <c r="U22" s="1133"/>
      <c r="X22" s="1131"/>
      <c r="Y22" s="1131"/>
    </row>
    <row r="23" spans="1:30" s="1124" customFormat="1" ht="27.75" customHeight="1">
      <c r="A23" s="1112" t="s">
        <v>604</v>
      </c>
      <c r="B23" s="1113" t="s">
        <v>605</v>
      </c>
      <c r="C23" s="1113" t="s">
        <v>605</v>
      </c>
      <c r="D23" s="1115">
        <f t="shared" si="0"/>
        <v>353</v>
      </c>
      <c r="E23" s="1115">
        <v>217</v>
      </c>
      <c r="F23" s="1115">
        <v>136</v>
      </c>
      <c r="G23" s="1116">
        <f t="shared" si="1"/>
        <v>1415</v>
      </c>
      <c r="H23" s="1116"/>
      <c r="I23" s="1117">
        <v>857</v>
      </c>
      <c r="J23" s="1118">
        <v>558</v>
      </c>
      <c r="K23" s="1119" t="s">
        <v>606</v>
      </c>
      <c r="L23" s="1115">
        <v>9807</v>
      </c>
      <c r="M23" s="1115">
        <v>2942</v>
      </c>
      <c r="N23" s="1120"/>
      <c r="O23" s="1120">
        <v>43624</v>
      </c>
      <c r="P23" s="1129" t="s">
        <v>607</v>
      </c>
      <c r="Q23" s="1122" t="s">
        <v>608</v>
      </c>
      <c r="R23" s="1123">
        <v>49</v>
      </c>
      <c r="S23" s="1123">
        <v>16</v>
      </c>
      <c r="T23" s="1130"/>
      <c r="U23" s="1137"/>
      <c r="V23" s="1138"/>
      <c r="W23" s="1127"/>
      <c r="X23" s="1139"/>
      <c r="Y23" s="1132"/>
      <c r="AC23" s="1131"/>
      <c r="AD23" s="1131"/>
    </row>
    <row r="24" spans="1:30" s="1124" customFormat="1" ht="27.75" customHeight="1">
      <c r="A24" s="1112" t="s">
        <v>604</v>
      </c>
      <c r="B24" s="1113" t="s">
        <v>605</v>
      </c>
      <c r="C24" s="1113" t="s">
        <v>605</v>
      </c>
      <c r="D24" s="1115">
        <f t="shared" si="0"/>
        <v>305</v>
      </c>
      <c r="E24" s="1115">
        <v>114</v>
      </c>
      <c r="F24" s="1115">
        <v>191</v>
      </c>
      <c r="G24" s="1116">
        <f t="shared" si="1"/>
        <v>1331</v>
      </c>
      <c r="H24" s="1116"/>
      <c r="I24" s="1117">
        <v>1139</v>
      </c>
      <c r="J24" s="1118">
        <v>192</v>
      </c>
      <c r="K24" s="1119" t="s">
        <v>606</v>
      </c>
      <c r="L24" s="1115">
        <v>9807</v>
      </c>
      <c r="M24" s="1115">
        <v>2942</v>
      </c>
      <c r="N24" s="1120"/>
      <c r="O24" s="1120">
        <v>43625</v>
      </c>
      <c r="P24" s="1121" t="s">
        <v>607</v>
      </c>
      <c r="Q24" s="1122" t="s">
        <v>608</v>
      </c>
      <c r="R24" s="1123">
        <v>52</v>
      </c>
      <c r="S24" s="1123">
        <v>17</v>
      </c>
      <c r="T24" s="1133"/>
      <c r="U24" s="1133"/>
      <c r="V24" s="1125"/>
      <c r="W24" s="1126"/>
      <c r="X24" s="1126"/>
      <c r="Y24" s="1127"/>
      <c r="AC24" s="1131"/>
      <c r="AD24" s="1131"/>
    </row>
    <row r="25" spans="1:25" s="1124" customFormat="1" ht="27.75" customHeight="1">
      <c r="A25" s="1112" t="s">
        <v>604</v>
      </c>
      <c r="B25" s="1113" t="s">
        <v>605</v>
      </c>
      <c r="C25" s="1113" t="s">
        <v>605</v>
      </c>
      <c r="D25" s="1115">
        <f t="shared" si="0"/>
        <v>228</v>
      </c>
      <c r="E25" s="1115">
        <v>162</v>
      </c>
      <c r="F25" s="1115">
        <v>66</v>
      </c>
      <c r="G25" s="1116">
        <f t="shared" si="1"/>
        <v>1370</v>
      </c>
      <c r="H25" s="1116"/>
      <c r="I25" s="1117">
        <v>892</v>
      </c>
      <c r="J25" s="1118">
        <v>478</v>
      </c>
      <c r="K25" s="1119" t="s">
        <v>606</v>
      </c>
      <c r="L25" s="1115">
        <v>9807</v>
      </c>
      <c r="M25" s="1115">
        <v>2942</v>
      </c>
      <c r="N25" s="1120"/>
      <c r="O25" s="1120">
        <v>43626</v>
      </c>
      <c r="P25" s="1121" t="s">
        <v>607</v>
      </c>
      <c r="Q25" s="1122" t="s">
        <v>608</v>
      </c>
      <c r="R25" s="1123">
        <v>59</v>
      </c>
      <c r="S25" s="1123">
        <v>18</v>
      </c>
      <c r="V25" s="1132"/>
      <c r="W25" s="1134"/>
      <c r="X25" s="1134"/>
      <c r="Y25" s="1134"/>
    </row>
    <row r="26" spans="1:30" s="1124" customFormat="1" ht="27.75" customHeight="1">
      <c r="A26" s="1112" t="s">
        <v>604</v>
      </c>
      <c r="B26" s="1113" t="s">
        <v>605</v>
      </c>
      <c r="C26" s="1113" t="s">
        <v>605</v>
      </c>
      <c r="D26" s="1115">
        <f t="shared" si="0"/>
        <v>47</v>
      </c>
      <c r="E26" s="1115">
        <v>47</v>
      </c>
      <c r="F26" s="1115"/>
      <c r="G26" s="1116">
        <f t="shared" si="1"/>
        <v>2152</v>
      </c>
      <c r="H26" s="1116"/>
      <c r="I26" s="1117">
        <v>862</v>
      </c>
      <c r="J26" s="1118">
        <v>1290</v>
      </c>
      <c r="K26" s="1119" t="s">
        <v>606</v>
      </c>
      <c r="L26" s="1115">
        <v>9807</v>
      </c>
      <c r="M26" s="1115">
        <v>2942</v>
      </c>
      <c r="N26" s="1120"/>
      <c r="O26" s="1120">
        <v>43627</v>
      </c>
      <c r="P26" s="1121" t="s">
        <v>607</v>
      </c>
      <c r="Q26" s="1122" t="s">
        <v>608</v>
      </c>
      <c r="R26" s="1123">
        <v>63</v>
      </c>
      <c r="S26" s="1123">
        <v>19</v>
      </c>
      <c r="X26" s="1131"/>
      <c r="Y26" s="1133"/>
      <c r="Z26" s="1133"/>
      <c r="AC26" s="1131"/>
      <c r="AD26" s="1131"/>
    </row>
    <row r="27" spans="1:26" s="1124" customFormat="1" ht="27.75" customHeight="1">
      <c r="A27" s="1112" t="s">
        <v>604</v>
      </c>
      <c r="B27" s="1113" t="s">
        <v>605</v>
      </c>
      <c r="C27" s="1113" t="s">
        <v>605</v>
      </c>
      <c r="D27" s="1115">
        <f t="shared" si="0"/>
        <v>607</v>
      </c>
      <c r="E27" s="1115">
        <v>228</v>
      </c>
      <c r="F27" s="1115">
        <v>379</v>
      </c>
      <c r="G27" s="1116">
        <f t="shared" si="1"/>
        <v>166</v>
      </c>
      <c r="H27" s="1116"/>
      <c r="I27" s="1117">
        <v>142</v>
      </c>
      <c r="J27" s="1118">
        <v>24</v>
      </c>
      <c r="K27" s="1119" t="s">
        <v>606</v>
      </c>
      <c r="L27" s="1115">
        <v>5119</v>
      </c>
      <c r="M27" s="1115">
        <v>1899</v>
      </c>
      <c r="N27" s="1120"/>
      <c r="O27" s="1120">
        <v>43627</v>
      </c>
      <c r="P27" s="1121" t="s">
        <v>607</v>
      </c>
      <c r="Q27" s="1122" t="s">
        <v>610</v>
      </c>
      <c r="R27" s="1123">
        <v>64</v>
      </c>
      <c r="S27" s="1123">
        <v>20</v>
      </c>
      <c r="T27" s="1131"/>
      <c r="U27" s="1131"/>
      <c r="V27" s="1133"/>
      <c r="Y27" s="1140"/>
      <c r="Z27" s="1140"/>
    </row>
    <row r="28" spans="1:30" s="1124" customFormat="1" ht="27.75" customHeight="1">
      <c r="A28" s="1112" t="s">
        <v>604</v>
      </c>
      <c r="B28" s="1113" t="s">
        <v>605</v>
      </c>
      <c r="C28" s="1113" t="s">
        <v>605</v>
      </c>
      <c r="D28" s="1115">
        <f t="shared" si="0"/>
        <v>622</v>
      </c>
      <c r="E28" s="1128">
        <v>219</v>
      </c>
      <c r="F28" s="1128">
        <v>403</v>
      </c>
      <c r="G28" s="1116">
        <f t="shared" si="1"/>
        <v>1769</v>
      </c>
      <c r="H28" s="1116"/>
      <c r="I28" s="1117">
        <v>936</v>
      </c>
      <c r="J28" s="1135">
        <v>833</v>
      </c>
      <c r="K28" s="1119" t="s">
        <v>606</v>
      </c>
      <c r="L28" s="1115">
        <v>9807</v>
      </c>
      <c r="M28" s="1115">
        <v>2942</v>
      </c>
      <c r="N28" s="1120"/>
      <c r="O28" s="1120">
        <v>43628</v>
      </c>
      <c r="P28" s="1121" t="s">
        <v>607</v>
      </c>
      <c r="Q28" s="1122" t="s">
        <v>608</v>
      </c>
      <c r="R28" s="1123">
        <v>69</v>
      </c>
      <c r="S28" s="1123">
        <v>21</v>
      </c>
      <c r="T28" s="1133"/>
      <c r="U28" s="1133"/>
      <c r="V28" s="1125"/>
      <c r="W28" s="1126"/>
      <c r="X28" s="1126"/>
      <c r="Y28" s="1126"/>
      <c r="Z28" s="1131"/>
      <c r="AC28" s="1137"/>
      <c r="AD28" s="1137"/>
    </row>
    <row r="29" spans="1:26" s="1124" customFormat="1" ht="27.75" customHeight="1">
      <c r="A29" s="1112" t="s">
        <v>604</v>
      </c>
      <c r="B29" s="1113" t="s">
        <v>605</v>
      </c>
      <c r="C29" s="1113" t="s">
        <v>605</v>
      </c>
      <c r="D29" s="1115">
        <f t="shared" si="0"/>
        <v>439</v>
      </c>
      <c r="E29" s="1128">
        <v>320</v>
      </c>
      <c r="F29" s="1128">
        <v>119</v>
      </c>
      <c r="G29" s="1116">
        <f t="shared" si="1"/>
        <v>2420</v>
      </c>
      <c r="H29" s="1116"/>
      <c r="I29" s="1116">
        <v>1004</v>
      </c>
      <c r="J29" s="1118">
        <v>1416</v>
      </c>
      <c r="K29" s="1119" t="s">
        <v>606</v>
      </c>
      <c r="L29" s="1115">
        <v>9807</v>
      </c>
      <c r="M29" s="1115">
        <v>2942</v>
      </c>
      <c r="N29" s="1120"/>
      <c r="O29" s="1120">
        <v>43629</v>
      </c>
      <c r="P29" s="1121" t="s">
        <v>607</v>
      </c>
      <c r="Q29" s="1122" t="s">
        <v>608</v>
      </c>
      <c r="R29" s="1123">
        <v>71</v>
      </c>
      <c r="S29" s="1123">
        <v>22</v>
      </c>
      <c r="T29" s="1133"/>
      <c r="U29" s="1130"/>
      <c r="V29" s="1141"/>
      <c r="W29" s="1134"/>
      <c r="X29" s="1134"/>
      <c r="Y29" s="1131"/>
      <c r="Z29" s="1131"/>
    </row>
    <row r="30" spans="1:21" s="1124" customFormat="1" ht="27.75" customHeight="1">
      <c r="A30" s="1112" t="s">
        <v>604</v>
      </c>
      <c r="B30" s="1113" t="s">
        <v>605</v>
      </c>
      <c r="C30" s="1113" t="s">
        <v>605</v>
      </c>
      <c r="D30" s="1115">
        <f t="shared" si="0"/>
        <v>492</v>
      </c>
      <c r="E30" s="1128">
        <v>320</v>
      </c>
      <c r="F30" s="1128">
        <v>172</v>
      </c>
      <c r="G30" s="1116">
        <f t="shared" si="1"/>
        <v>2618</v>
      </c>
      <c r="H30" s="1116"/>
      <c r="I30" s="1116">
        <v>1236</v>
      </c>
      <c r="J30" s="1118">
        <v>1382</v>
      </c>
      <c r="K30" s="1119" t="s">
        <v>606</v>
      </c>
      <c r="L30" s="1115">
        <v>9807</v>
      </c>
      <c r="M30" s="1115">
        <v>2942</v>
      </c>
      <c r="N30" s="1120"/>
      <c r="O30" s="1120">
        <v>43630</v>
      </c>
      <c r="P30" s="1121" t="s">
        <v>607</v>
      </c>
      <c r="Q30" s="1122" t="s">
        <v>608</v>
      </c>
      <c r="R30" s="1123">
        <v>76</v>
      </c>
      <c r="S30" s="1123">
        <v>23</v>
      </c>
      <c r="T30" s="1133"/>
      <c r="U30" s="1133"/>
    </row>
    <row r="31" spans="1:25" s="1124" customFormat="1" ht="27.75" customHeight="1">
      <c r="A31" s="1112" t="s">
        <v>604</v>
      </c>
      <c r="B31" s="1113" t="s">
        <v>605</v>
      </c>
      <c r="C31" s="1113" t="s">
        <v>605</v>
      </c>
      <c r="D31" s="1115">
        <f t="shared" si="0"/>
        <v>638</v>
      </c>
      <c r="E31" s="1128">
        <v>269</v>
      </c>
      <c r="F31" s="1128">
        <v>369</v>
      </c>
      <c r="G31" s="1116">
        <f t="shared" si="1"/>
        <v>249</v>
      </c>
      <c r="H31" s="1116"/>
      <c r="I31" s="1116">
        <v>223</v>
      </c>
      <c r="J31" s="1118">
        <v>26</v>
      </c>
      <c r="K31" s="1119" t="s">
        <v>606</v>
      </c>
      <c r="L31" s="1115">
        <v>5119</v>
      </c>
      <c r="M31" s="1115">
        <v>1899</v>
      </c>
      <c r="N31" s="1120"/>
      <c r="O31" s="1120">
        <v>43630</v>
      </c>
      <c r="P31" s="1121" t="s">
        <v>607</v>
      </c>
      <c r="Q31" s="1122" t="s">
        <v>610</v>
      </c>
      <c r="R31" s="1123">
        <v>77</v>
      </c>
      <c r="S31" s="1123">
        <v>24</v>
      </c>
      <c r="T31" s="1131"/>
      <c r="U31" s="1131"/>
      <c r="V31" s="1126"/>
      <c r="W31" s="1126"/>
      <c r="X31" s="1126"/>
      <c r="Y31" s="1126"/>
    </row>
    <row r="32" spans="1:25" s="1124" customFormat="1" ht="27.75" customHeight="1">
      <c r="A32" s="1112" t="s">
        <v>604</v>
      </c>
      <c r="B32" s="1113" t="s">
        <v>605</v>
      </c>
      <c r="C32" s="1113" t="s">
        <v>605</v>
      </c>
      <c r="D32" s="1115">
        <f t="shared" si="0"/>
        <v>491</v>
      </c>
      <c r="E32" s="1128">
        <v>271</v>
      </c>
      <c r="F32" s="1128">
        <v>220</v>
      </c>
      <c r="G32" s="1116">
        <f t="shared" si="1"/>
        <v>2891</v>
      </c>
      <c r="H32" s="1116"/>
      <c r="I32" s="1116">
        <v>1249</v>
      </c>
      <c r="J32" s="1118">
        <v>1642</v>
      </c>
      <c r="K32" s="1119" t="s">
        <v>606</v>
      </c>
      <c r="L32" s="1115">
        <v>9807</v>
      </c>
      <c r="M32" s="1115">
        <v>2942</v>
      </c>
      <c r="N32" s="1120"/>
      <c r="O32" s="1120">
        <v>43631</v>
      </c>
      <c r="P32" s="1121" t="s">
        <v>607</v>
      </c>
      <c r="Q32" s="1122" t="s">
        <v>608</v>
      </c>
      <c r="R32" s="1123">
        <v>80</v>
      </c>
      <c r="S32" s="1123">
        <v>25</v>
      </c>
      <c r="T32" s="1142"/>
      <c r="U32" s="1142"/>
      <c r="V32" s="1134"/>
      <c r="W32" s="1134"/>
      <c r="X32" s="1134"/>
      <c r="Y32" s="1134"/>
    </row>
    <row r="33" spans="1:24" s="1124" customFormat="1" ht="27.75" customHeight="1">
      <c r="A33" s="1112" t="s">
        <v>604</v>
      </c>
      <c r="B33" s="1113" t="s">
        <v>605</v>
      </c>
      <c r="C33" s="1113" t="s">
        <v>605</v>
      </c>
      <c r="D33" s="1115">
        <f t="shared" si="0"/>
        <v>34</v>
      </c>
      <c r="E33" s="1128">
        <v>34</v>
      </c>
      <c r="F33" s="1128"/>
      <c r="G33" s="1116">
        <f t="shared" si="1"/>
        <v>2722</v>
      </c>
      <c r="H33" s="1116"/>
      <c r="I33" s="1116">
        <v>1210</v>
      </c>
      <c r="J33" s="1118">
        <v>1512</v>
      </c>
      <c r="K33" s="1119" t="s">
        <v>606</v>
      </c>
      <c r="L33" s="1115">
        <v>9807</v>
      </c>
      <c r="M33" s="1115">
        <v>2942</v>
      </c>
      <c r="N33" s="1120"/>
      <c r="O33" s="1120">
        <v>43632</v>
      </c>
      <c r="P33" s="1121" t="s">
        <v>607</v>
      </c>
      <c r="Q33" s="1122" t="s">
        <v>608</v>
      </c>
      <c r="R33" s="1123">
        <v>84</v>
      </c>
      <c r="S33" s="1123">
        <v>26</v>
      </c>
      <c r="U33" s="1133"/>
      <c r="V33" s="1133"/>
      <c r="W33" s="1143"/>
      <c r="X33" s="1144"/>
    </row>
    <row r="34" spans="1:25" s="1124" customFormat="1" ht="27.75" customHeight="1" thickBot="1">
      <c r="A34" s="1112" t="s">
        <v>604</v>
      </c>
      <c r="B34" s="1113" t="s">
        <v>605</v>
      </c>
      <c r="C34" s="1113" t="s">
        <v>605</v>
      </c>
      <c r="D34" s="1115">
        <f t="shared" si="0"/>
        <v>663</v>
      </c>
      <c r="E34" s="1128">
        <v>195</v>
      </c>
      <c r="F34" s="1128">
        <v>468</v>
      </c>
      <c r="G34" s="1116">
        <f t="shared" si="1"/>
        <v>225</v>
      </c>
      <c r="H34" s="1116"/>
      <c r="I34" s="1116">
        <v>185</v>
      </c>
      <c r="J34" s="1118">
        <v>40</v>
      </c>
      <c r="K34" s="1119" t="s">
        <v>606</v>
      </c>
      <c r="L34" s="1115">
        <v>5119</v>
      </c>
      <c r="M34" s="1115">
        <v>1899</v>
      </c>
      <c r="N34" s="1120"/>
      <c r="O34" s="1120">
        <v>43632</v>
      </c>
      <c r="P34" s="1129" t="s">
        <v>607</v>
      </c>
      <c r="Q34" s="1122" t="s">
        <v>610</v>
      </c>
      <c r="R34" s="1123">
        <v>85</v>
      </c>
      <c r="S34" s="1123">
        <v>27</v>
      </c>
      <c r="T34" s="1133"/>
      <c r="U34" s="1133"/>
      <c r="V34" s="1125"/>
      <c r="W34" s="1126"/>
      <c r="X34" s="1126"/>
      <c r="Y34" s="1126"/>
    </row>
    <row r="35" spans="1:21" s="1134" customFormat="1" ht="27.75" customHeight="1" thickBot="1" thickTop="1">
      <c r="A35" s="1145"/>
      <c r="B35" s="1146"/>
      <c r="C35" s="1146"/>
      <c r="D35" s="1147">
        <f aca="true" t="shared" si="2" ref="D35:L35">SUM(D8:D34)</f>
        <v>11420</v>
      </c>
      <c r="E35" s="1147">
        <f t="shared" si="2"/>
        <v>6596</v>
      </c>
      <c r="F35" s="1147">
        <f t="shared" si="2"/>
        <v>4824</v>
      </c>
      <c r="G35" s="1147">
        <f t="shared" si="2"/>
        <v>41754</v>
      </c>
      <c r="H35" s="1147">
        <f t="shared" si="2"/>
        <v>0</v>
      </c>
      <c r="I35" s="1147">
        <f t="shared" si="2"/>
        <v>19346</v>
      </c>
      <c r="J35" s="1147">
        <f t="shared" si="2"/>
        <v>22408</v>
      </c>
      <c r="K35" s="1147">
        <f t="shared" si="2"/>
        <v>0</v>
      </c>
      <c r="L35" s="1147">
        <f t="shared" si="2"/>
        <v>290089</v>
      </c>
      <c r="M35" s="1147">
        <f>SUM(M8:M34)</f>
        <v>110854</v>
      </c>
      <c r="N35" s="1148"/>
      <c r="O35" s="1148"/>
      <c r="P35" s="1149"/>
      <c r="Q35" s="1150"/>
      <c r="R35" s="1147"/>
      <c r="S35" s="1151"/>
      <c r="U35" s="1152"/>
    </row>
    <row r="36" spans="1:21" s="1134" customFormat="1" ht="27.75" customHeight="1" thickTop="1">
      <c r="A36" s="1153"/>
      <c r="B36" s="1154"/>
      <c r="C36" s="1154"/>
      <c r="D36" s="1126"/>
      <c r="E36" s="1126"/>
      <c r="F36" s="1126"/>
      <c r="G36" s="1153"/>
      <c r="H36" s="1153"/>
      <c r="I36" s="1153"/>
      <c r="J36" s="1155"/>
      <c r="K36" s="1156"/>
      <c r="L36" s="1126"/>
      <c r="M36" s="1126"/>
      <c r="N36" s="1157"/>
      <c r="O36" s="1157"/>
      <c r="P36" s="1158"/>
      <c r="Q36" s="1159"/>
      <c r="R36" s="1126"/>
      <c r="S36" s="1126"/>
      <c r="U36" s="1152"/>
    </row>
    <row r="37" spans="1:21" s="1134" customFormat="1" ht="27.75" customHeight="1">
      <c r="A37" s="1153"/>
      <c r="B37" s="1154"/>
      <c r="C37" s="1154"/>
      <c r="D37" s="1126"/>
      <c r="E37" s="1126"/>
      <c r="F37" s="1126"/>
      <c r="G37" s="1153"/>
      <c r="H37" s="1153"/>
      <c r="I37" s="1153"/>
      <c r="J37" s="1155"/>
      <c r="K37" s="1156"/>
      <c r="L37" s="1126"/>
      <c r="M37" s="1126"/>
      <c r="N37" s="1157"/>
      <c r="O37" s="1157"/>
      <c r="P37" s="1158"/>
      <c r="Q37" s="1159"/>
      <c r="R37" s="1126"/>
      <c r="S37" s="1126"/>
      <c r="U37" s="1152"/>
    </row>
    <row r="38" spans="1:21" s="1134" customFormat="1" ht="27.75" customHeight="1">
      <c r="A38" s="1153"/>
      <c r="B38" s="1154"/>
      <c r="C38" s="1154"/>
      <c r="D38" s="1126"/>
      <c r="E38" s="1126"/>
      <c r="F38" s="1126"/>
      <c r="G38" s="1153"/>
      <c r="H38" s="1153"/>
      <c r="I38" s="1153"/>
      <c r="J38" s="1155"/>
      <c r="K38" s="1156"/>
      <c r="L38" s="1126"/>
      <c r="M38" s="1126"/>
      <c r="N38" s="1157"/>
      <c r="O38" s="1157"/>
      <c r="P38" s="1158"/>
      <c r="Q38" s="1159"/>
      <c r="R38" s="1126"/>
      <c r="S38" s="1126"/>
      <c r="U38" s="1152"/>
    </row>
    <row r="39" spans="1:21" s="1134" customFormat="1" ht="27.75" customHeight="1">
      <c r="A39" s="1153"/>
      <c r="B39" s="1154"/>
      <c r="C39" s="1154"/>
      <c r="D39" s="1126"/>
      <c r="E39" s="1126"/>
      <c r="F39" s="1126"/>
      <c r="G39" s="1153"/>
      <c r="H39" s="1153"/>
      <c r="I39" s="1153"/>
      <c r="J39" s="1155"/>
      <c r="K39" s="1156"/>
      <c r="L39" s="1126"/>
      <c r="M39" s="1126"/>
      <c r="N39" s="1157"/>
      <c r="O39" s="1157"/>
      <c r="P39" s="1158"/>
      <c r="Q39" s="1159"/>
      <c r="R39" s="1126"/>
      <c r="S39" s="1126"/>
      <c r="U39" s="1152"/>
    </row>
    <row r="40" spans="1:18" ht="34.5">
      <c r="A40" s="1031" t="s">
        <v>564</v>
      </c>
      <c r="B40" s="1032"/>
      <c r="C40" s="1032"/>
      <c r="D40" s="1033"/>
      <c r="E40" s="1034" t="s">
        <v>565</v>
      </c>
      <c r="F40" s="1035"/>
      <c r="G40" s="1035"/>
      <c r="H40" s="1036"/>
      <c r="I40" s="1037"/>
      <c r="J40" s="1037"/>
      <c r="K40" s="1038"/>
      <c r="L40" s="1037"/>
      <c r="M40" s="1039"/>
      <c r="P40" s="1042"/>
      <c r="Q40" s="1043" t="s">
        <v>566</v>
      </c>
      <c r="R40" s="1044"/>
    </row>
    <row r="41" spans="1:18" ht="34.5" customHeight="1">
      <c r="A41" s="1031" t="s">
        <v>567</v>
      </c>
      <c r="B41" s="1032"/>
      <c r="C41" s="1048"/>
      <c r="D41" s="1049"/>
      <c r="E41" s="1050" t="s">
        <v>568</v>
      </c>
      <c r="F41" s="1051"/>
      <c r="G41" s="1052"/>
      <c r="H41" s="1053"/>
      <c r="I41" s="1052"/>
      <c r="J41" s="1052"/>
      <c r="K41" s="1038"/>
      <c r="L41" s="1037"/>
      <c r="M41" s="1039"/>
      <c r="Q41" s="1055" t="s">
        <v>569</v>
      </c>
      <c r="R41" s="1044"/>
    </row>
    <row r="42" spans="1:18" ht="27.75" thickBot="1">
      <c r="A42" s="1056" t="s">
        <v>611</v>
      </c>
      <c r="B42" s="1032"/>
      <c r="C42" s="1032"/>
      <c r="D42" s="1049"/>
      <c r="E42" s="1057" t="s">
        <v>571</v>
      </c>
      <c r="F42" s="1035"/>
      <c r="G42" s="1035"/>
      <c r="H42" s="1036"/>
      <c r="I42" s="1037"/>
      <c r="J42" s="1037"/>
      <c r="K42" s="1038"/>
      <c r="L42" s="1037"/>
      <c r="M42" s="1037"/>
      <c r="Q42" s="1058" t="s">
        <v>612</v>
      </c>
      <c r="R42" s="1044"/>
    </row>
    <row r="43" spans="1:19" ht="27.75" customHeight="1" thickTop="1">
      <c r="A43" s="1059"/>
      <c r="B43" s="1060"/>
      <c r="C43" s="1060"/>
      <c r="D43" s="1061" t="s">
        <v>33</v>
      </c>
      <c r="E43" s="1062" t="s">
        <v>573</v>
      </c>
      <c r="F43" s="1062"/>
      <c r="G43" s="1063" t="s">
        <v>574</v>
      </c>
      <c r="H43" s="1231" t="s">
        <v>53</v>
      </c>
      <c r="I43" s="1232"/>
      <c r="J43" s="1231" t="s">
        <v>575</v>
      </c>
      <c r="K43" s="1233"/>
      <c r="L43" s="1064"/>
      <c r="M43" s="1064"/>
      <c r="N43" s="1065"/>
      <c r="O43" s="1066"/>
      <c r="P43" s="1067"/>
      <c r="Q43" s="1068"/>
      <c r="R43" s="1069"/>
      <c r="S43" s="1070"/>
    </row>
    <row r="44" spans="1:19" ht="21" customHeight="1">
      <c r="A44" s="1071"/>
      <c r="B44" s="1072"/>
      <c r="C44" s="1073"/>
      <c r="D44" s="1074" t="s">
        <v>576</v>
      </c>
      <c r="E44" s="1226" t="s">
        <v>26</v>
      </c>
      <c r="F44" s="1226"/>
      <c r="G44" s="1075" t="s">
        <v>577</v>
      </c>
      <c r="H44" s="1227" t="s">
        <v>578</v>
      </c>
      <c r="I44" s="1228"/>
      <c r="J44" s="1229" t="s">
        <v>579</v>
      </c>
      <c r="K44" s="1230"/>
      <c r="L44" s="1076" t="s">
        <v>580</v>
      </c>
      <c r="M44" s="1076" t="s">
        <v>580</v>
      </c>
      <c r="N44" s="1077"/>
      <c r="O44" s="1078"/>
      <c r="P44" s="1079"/>
      <c r="Q44" s="1080" t="s">
        <v>581</v>
      </c>
      <c r="R44" s="1081"/>
      <c r="S44" s="1082"/>
    </row>
    <row r="45" spans="1:19" ht="21" customHeight="1">
      <c r="A45" s="1083" t="s">
        <v>582</v>
      </c>
      <c r="B45" s="1084" t="s">
        <v>583</v>
      </c>
      <c r="C45" s="1085" t="s">
        <v>584</v>
      </c>
      <c r="D45" s="1086" t="s">
        <v>25</v>
      </c>
      <c r="E45" s="1087" t="s">
        <v>15</v>
      </c>
      <c r="F45" s="1087" t="s">
        <v>16</v>
      </c>
      <c r="G45" s="1088" t="s">
        <v>120</v>
      </c>
      <c r="H45" s="1089" t="s">
        <v>57</v>
      </c>
      <c r="I45" s="1090" t="s">
        <v>37</v>
      </c>
      <c r="J45" s="1091" t="s">
        <v>585</v>
      </c>
      <c r="K45" s="1092" t="s">
        <v>586</v>
      </c>
      <c r="L45" s="1076" t="s">
        <v>587</v>
      </c>
      <c r="M45" s="1093" t="s">
        <v>588</v>
      </c>
      <c r="N45" s="1094" t="s">
        <v>589</v>
      </c>
      <c r="O45" s="1095" t="s">
        <v>590</v>
      </c>
      <c r="P45" s="1096" t="s">
        <v>591</v>
      </c>
      <c r="Q45" s="1097"/>
      <c r="R45" s="1098" t="s">
        <v>385</v>
      </c>
      <c r="S45" s="1099" t="s">
        <v>592</v>
      </c>
    </row>
    <row r="46" spans="1:19" ht="22.5" customHeight="1" thickBot="1">
      <c r="A46" s="1100"/>
      <c r="B46" s="1101" t="s">
        <v>593</v>
      </c>
      <c r="C46" s="1101" t="s">
        <v>594</v>
      </c>
      <c r="D46" s="1101" t="s">
        <v>26</v>
      </c>
      <c r="E46" s="1102" t="s">
        <v>595</v>
      </c>
      <c r="F46" s="1103" t="s">
        <v>24</v>
      </c>
      <c r="G46" s="1101" t="s">
        <v>596</v>
      </c>
      <c r="H46" s="1104"/>
      <c r="I46" s="1105"/>
      <c r="J46" s="1106"/>
      <c r="K46" s="1105"/>
      <c r="L46" s="1107"/>
      <c r="M46" s="1106"/>
      <c r="N46" s="1108" t="s">
        <v>597</v>
      </c>
      <c r="O46" s="1109" t="s">
        <v>24</v>
      </c>
      <c r="P46" s="1110" t="s">
        <v>598</v>
      </c>
      <c r="Q46" s="1102" t="s">
        <v>599</v>
      </c>
      <c r="R46" s="1103" t="s">
        <v>83</v>
      </c>
      <c r="S46" s="1111"/>
    </row>
    <row r="47" spans="1:25" s="1124" customFormat="1" ht="27.75" customHeight="1" thickTop="1">
      <c r="A47" s="1112" t="s">
        <v>604</v>
      </c>
      <c r="B47" s="1113" t="s">
        <v>605</v>
      </c>
      <c r="C47" s="1113" t="s">
        <v>605</v>
      </c>
      <c r="D47" s="1115">
        <f aca="true" t="shared" si="3" ref="D47:D73">E47+F47</f>
        <v>357</v>
      </c>
      <c r="E47" s="1128">
        <v>232</v>
      </c>
      <c r="F47" s="1128">
        <v>125</v>
      </c>
      <c r="G47" s="1116">
        <f aca="true" t="shared" si="4" ref="G47:G73">SUM(H47:J47)</f>
        <v>2577</v>
      </c>
      <c r="H47" s="1116"/>
      <c r="I47" s="1116">
        <v>1046</v>
      </c>
      <c r="J47" s="1118">
        <v>1531</v>
      </c>
      <c r="K47" s="1119" t="s">
        <v>606</v>
      </c>
      <c r="L47" s="1115">
        <v>9807</v>
      </c>
      <c r="M47" s="1115">
        <v>2942</v>
      </c>
      <c r="N47" s="1120"/>
      <c r="O47" s="1120">
        <v>43633</v>
      </c>
      <c r="P47" s="1121" t="s">
        <v>607</v>
      </c>
      <c r="Q47" s="1122" t="s">
        <v>608</v>
      </c>
      <c r="R47" s="1123">
        <v>89</v>
      </c>
      <c r="S47" s="1123">
        <v>28</v>
      </c>
      <c r="U47" s="1160"/>
      <c r="V47" s="1134"/>
      <c r="W47" s="1134"/>
      <c r="X47" s="1134"/>
      <c r="Y47" s="1134"/>
    </row>
    <row r="48" spans="1:26" s="1124" customFormat="1" ht="27.75" customHeight="1">
      <c r="A48" s="1112" t="s">
        <v>604</v>
      </c>
      <c r="B48" s="1113" t="s">
        <v>605</v>
      </c>
      <c r="C48" s="1113" t="s">
        <v>605</v>
      </c>
      <c r="D48" s="1115">
        <f t="shared" si="3"/>
        <v>87</v>
      </c>
      <c r="E48" s="1115">
        <v>55</v>
      </c>
      <c r="F48" s="1115">
        <v>32</v>
      </c>
      <c r="G48" s="1116">
        <f t="shared" si="4"/>
        <v>2397</v>
      </c>
      <c r="H48" s="1116"/>
      <c r="I48" s="1116">
        <v>1049</v>
      </c>
      <c r="J48" s="1118">
        <v>1348</v>
      </c>
      <c r="K48" s="1119" t="s">
        <v>606</v>
      </c>
      <c r="L48" s="1115">
        <v>9807</v>
      </c>
      <c r="M48" s="1115">
        <v>2942</v>
      </c>
      <c r="N48" s="1120"/>
      <c r="O48" s="1120">
        <v>43634</v>
      </c>
      <c r="P48" s="1121" t="s">
        <v>607</v>
      </c>
      <c r="Q48" s="1122" t="s">
        <v>608</v>
      </c>
      <c r="R48" s="1123">
        <v>92</v>
      </c>
      <c r="S48" s="1123">
        <v>29</v>
      </c>
      <c r="U48" s="1126"/>
      <c r="V48" s="1126"/>
      <c r="W48" s="1134"/>
      <c r="X48" s="1132"/>
      <c r="Y48" s="1131"/>
      <c r="Z48" s="1131"/>
    </row>
    <row r="49" spans="1:26" s="1124" customFormat="1" ht="27.75" customHeight="1">
      <c r="A49" s="1112" t="s">
        <v>604</v>
      </c>
      <c r="B49" s="1113" t="s">
        <v>605</v>
      </c>
      <c r="C49" s="1113" t="s">
        <v>605</v>
      </c>
      <c r="D49" s="1115">
        <f t="shared" si="3"/>
        <v>0</v>
      </c>
      <c r="E49" s="1115"/>
      <c r="F49" s="1115"/>
      <c r="G49" s="1116">
        <f t="shared" si="4"/>
        <v>2972</v>
      </c>
      <c r="H49" s="1116"/>
      <c r="I49" s="1116">
        <v>915</v>
      </c>
      <c r="J49" s="1118">
        <v>2057</v>
      </c>
      <c r="K49" s="1119" t="s">
        <v>606</v>
      </c>
      <c r="L49" s="1115">
        <v>7363</v>
      </c>
      <c r="M49" s="1115">
        <v>2209</v>
      </c>
      <c r="N49" s="1120"/>
      <c r="O49" s="1120">
        <v>43634</v>
      </c>
      <c r="P49" s="1129" t="s">
        <v>457</v>
      </c>
      <c r="Q49" s="1161" t="s">
        <v>609</v>
      </c>
      <c r="R49" s="1123">
        <v>94</v>
      </c>
      <c r="S49" s="1123">
        <v>30</v>
      </c>
      <c r="T49" s="1136"/>
      <c r="U49" s="1136"/>
      <c r="V49" s="1162"/>
      <c r="W49" s="1126"/>
      <c r="X49" s="1126"/>
      <c r="Y49" s="1126"/>
      <c r="Z49" s="1133"/>
    </row>
    <row r="50" spans="1:21" s="1124" customFormat="1" ht="27.75" customHeight="1">
      <c r="A50" s="1112" t="s">
        <v>604</v>
      </c>
      <c r="B50" s="1113" t="s">
        <v>605</v>
      </c>
      <c r="C50" s="1113" t="s">
        <v>605</v>
      </c>
      <c r="D50" s="1115">
        <f t="shared" si="3"/>
        <v>767</v>
      </c>
      <c r="E50" s="1115">
        <v>277</v>
      </c>
      <c r="F50" s="1115">
        <v>490</v>
      </c>
      <c r="G50" s="1116">
        <f t="shared" si="4"/>
        <v>218</v>
      </c>
      <c r="H50" s="1116"/>
      <c r="I50" s="1116">
        <v>192</v>
      </c>
      <c r="J50" s="1135">
        <v>26</v>
      </c>
      <c r="K50" s="1119" t="s">
        <v>606</v>
      </c>
      <c r="L50" s="1115">
        <v>5119</v>
      </c>
      <c r="M50" s="1115">
        <v>1899</v>
      </c>
      <c r="N50" s="1120"/>
      <c r="O50" s="1120">
        <v>43634</v>
      </c>
      <c r="P50" s="1121" t="s">
        <v>607</v>
      </c>
      <c r="Q50" s="1122" t="s">
        <v>610</v>
      </c>
      <c r="R50" s="1123">
        <v>95</v>
      </c>
      <c r="S50" s="1123">
        <v>31</v>
      </c>
      <c r="T50" s="1130"/>
      <c r="U50" s="1130"/>
    </row>
    <row r="51" spans="1:27" s="1124" customFormat="1" ht="27.75" customHeight="1">
      <c r="A51" s="1112" t="s">
        <v>604</v>
      </c>
      <c r="B51" s="1113" t="s">
        <v>605</v>
      </c>
      <c r="C51" s="1113" t="s">
        <v>605</v>
      </c>
      <c r="D51" s="1115">
        <f t="shared" si="3"/>
        <v>83</v>
      </c>
      <c r="E51" s="1115">
        <v>45</v>
      </c>
      <c r="F51" s="1115">
        <v>38</v>
      </c>
      <c r="G51" s="1116">
        <f t="shared" si="4"/>
        <v>2652</v>
      </c>
      <c r="H51" s="1116"/>
      <c r="I51" s="1116">
        <v>1037</v>
      </c>
      <c r="J51" s="1118">
        <v>1615</v>
      </c>
      <c r="K51" s="1119" t="s">
        <v>606</v>
      </c>
      <c r="L51" s="1115">
        <v>9807</v>
      </c>
      <c r="M51" s="1115">
        <v>2942</v>
      </c>
      <c r="N51" s="1120"/>
      <c r="O51" s="1120">
        <v>43635</v>
      </c>
      <c r="P51" s="1121" t="s">
        <v>607</v>
      </c>
      <c r="Q51" s="1122" t="s">
        <v>608</v>
      </c>
      <c r="R51" s="1123">
        <v>97</v>
      </c>
      <c r="S51" s="1123">
        <v>32</v>
      </c>
      <c r="T51" s="1130"/>
      <c r="U51" s="1133"/>
      <c r="V51" s="1125"/>
      <c r="W51" s="1126"/>
      <c r="X51" s="1126"/>
      <c r="Y51" s="1134"/>
      <c r="Z51" s="1131"/>
      <c r="AA51" s="1131"/>
    </row>
    <row r="52" spans="1:25" s="1124" customFormat="1" ht="27.75" customHeight="1">
      <c r="A52" s="1112" t="s">
        <v>604</v>
      </c>
      <c r="B52" s="1113" t="s">
        <v>605</v>
      </c>
      <c r="C52" s="1113" t="s">
        <v>605</v>
      </c>
      <c r="D52" s="1115">
        <f t="shared" si="3"/>
        <v>656</v>
      </c>
      <c r="E52" s="1115">
        <v>193</v>
      </c>
      <c r="F52" s="1115">
        <v>463</v>
      </c>
      <c r="G52" s="1116">
        <f t="shared" si="4"/>
        <v>178</v>
      </c>
      <c r="H52" s="1117"/>
      <c r="I52" s="1117">
        <v>43</v>
      </c>
      <c r="J52" s="1118">
        <v>135</v>
      </c>
      <c r="K52" s="1119" t="s">
        <v>606</v>
      </c>
      <c r="L52" s="1115">
        <v>5119</v>
      </c>
      <c r="M52" s="1115">
        <v>1899</v>
      </c>
      <c r="N52" s="1120"/>
      <c r="O52" s="1120">
        <v>43635</v>
      </c>
      <c r="P52" s="1121" t="s">
        <v>607</v>
      </c>
      <c r="Q52" s="1122" t="s">
        <v>610</v>
      </c>
      <c r="R52" s="1123">
        <v>98</v>
      </c>
      <c r="S52" s="1123">
        <v>33</v>
      </c>
      <c r="T52" s="1131"/>
      <c r="U52" s="1131"/>
      <c r="V52" s="1163"/>
      <c r="W52" s="1163"/>
      <c r="X52" s="1134"/>
      <c r="Y52" s="1134"/>
    </row>
    <row r="53" spans="1:21" s="1124" customFormat="1" ht="27.75" customHeight="1">
      <c r="A53" s="1112" t="s">
        <v>604</v>
      </c>
      <c r="B53" s="1113" t="s">
        <v>605</v>
      </c>
      <c r="C53" s="1113" t="s">
        <v>605</v>
      </c>
      <c r="D53" s="1115">
        <f t="shared" si="3"/>
        <v>417</v>
      </c>
      <c r="E53" s="1115">
        <v>289</v>
      </c>
      <c r="F53" s="1115">
        <v>128</v>
      </c>
      <c r="G53" s="1116">
        <f t="shared" si="4"/>
        <v>2700</v>
      </c>
      <c r="H53" s="1116"/>
      <c r="I53" s="1116">
        <v>1287</v>
      </c>
      <c r="J53" s="1118">
        <v>1413</v>
      </c>
      <c r="K53" s="1119" t="s">
        <v>606</v>
      </c>
      <c r="L53" s="1115">
        <v>9807</v>
      </c>
      <c r="M53" s="1115">
        <v>2942</v>
      </c>
      <c r="N53" s="1120"/>
      <c r="O53" s="1120">
        <v>43636</v>
      </c>
      <c r="P53" s="1121" t="s">
        <v>607</v>
      </c>
      <c r="Q53" s="1122" t="s">
        <v>608</v>
      </c>
      <c r="R53" s="1123">
        <v>103</v>
      </c>
      <c r="S53" s="1123">
        <v>34</v>
      </c>
      <c r="T53" s="1130"/>
      <c r="U53" s="1133"/>
    </row>
    <row r="54" spans="1:22" s="1124" customFormat="1" ht="27.75" customHeight="1">
      <c r="A54" s="1112" t="s">
        <v>604</v>
      </c>
      <c r="B54" s="1113" t="s">
        <v>605</v>
      </c>
      <c r="C54" s="1113" t="s">
        <v>605</v>
      </c>
      <c r="D54" s="1115">
        <f t="shared" si="3"/>
        <v>0</v>
      </c>
      <c r="E54" s="1128"/>
      <c r="F54" s="1128"/>
      <c r="G54" s="1116">
        <f t="shared" si="4"/>
        <v>3781</v>
      </c>
      <c r="H54" s="1116"/>
      <c r="I54" s="1116">
        <v>1623</v>
      </c>
      <c r="J54" s="1118">
        <v>2158</v>
      </c>
      <c r="K54" s="1119" t="s">
        <v>606</v>
      </c>
      <c r="L54" s="1115">
        <v>7363</v>
      </c>
      <c r="M54" s="1115">
        <v>2209</v>
      </c>
      <c r="N54" s="1120"/>
      <c r="O54" s="1120">
        <v>43637</v>
      </c>
      <c r="P54" s="1121" t="s">
        <v>457</v>
      </c>
      <c r="Q54" s="1122" t="s">
        <v>609</v>
      </c>
      <c r="R54" s="1123">
        <v>108</v>
      </c>
      <c r="S54" s="1123">
        <v>35</v>
      </c>
      <c r="T54" s="1136"/>
      <c r="U54" s="1137"/>
      <c r="V54" s="1131"/>
    </row>
    <row r="55" spans="1:25" s="1124" customFormat="1" ht="27.75" customHeight="1">
      <c r="A55" s="1112" t="s">
        <v>604</v>
      </c>
      <c r="B55" s="1113" t="s">
        <v>605</v>
      </c>
      <c r="C55" s="1113" t="s">
        <v>605</v>
      </c>
      <c r="D55" s="1115">
        <f t="shared" si="3"/>
        <v>807</v>
      </c>
      <c r="E55" s="1115">
        <v>393</v>
      </c>
      <c r="F55" s="1115">
        <v>414</v>
      </c>
      <c r="G55" s="1116">
        <f t="shared" si="4"/>
        <v>337</v>
      </c>
      <c r="H55" s="1116"/>
      <c r="I55" s="1117">
        <v>136</v>
      </c>
      <c r="J55" s="1118">
        <v>201</v>
      </c>
      <c r="K55" s="1119" t="s">
        <v>606</v>
      </c>
      <c r="L55" s="1115">
        <v>5119</v>
      </c>
      <c r="M55" s="1115">
        <v>1899</v>
      </c>
      <c r="N55" s="1120"/>
      <c r="O55" s="1120">
        <v>43637</v>
      </c>
      <c r="P55" s="1121" t="s">
        <v>607</v>
      </c>
      <c r="Q55" s="1122" t="s">
        <v>610</v>
      </c>
      <c r="R55" s="1123">
        <v>109</v>
      </c>
      <c r="S55" s="1123">
        <v>36</v>
      </c>
      <c r="V55" s="1134"/>
      <c r="W55" s="1126"/>
      <c r="X55" s="1126"/>
      <c r="Y55" s="1126"/>
    </row>
    <row r="56" spans="1:25" s="1124" customFormat="1" ht="27.75" customHeight="1">
      <c r="A56" s="1112" t="s">
        <v>604</v>
      </c>
      <c r="B56" s="1113" t="s">
        <v>605</v>
      </c>
      <c r="C56" s="1113" t="s">
        <v>605</v>
      </c>
      <c r="D56" s="1115">
        <f t="shared" si="3"/>
        <v>88</v>
      </c>
      <c r="E56" s="1115">
        <v>44</v>
      </c>
      <c r="F56" s="1115">
        <v>44</v>
      </c>
      <c r="G56" s="1116">
        <f t="shared" si="4"/>
        <v>3008</v>
      </c>
      <c r="H56" s="1116"/>
      <c r="I56" s="1116">
        <v>1325</v>
      </c>
      <c r="J56" s="1118">
        <v>1683</v>
      </c>
      <c r="K56" s="1119" t="s">
        <v>606</v>
      </c>
      <c r="L56" s="1115">
        <v>9807</v>
      </c>
      <c r="M56" s="1115">
        <v>2942</v>
      </c>
      <c r="N56" s="1120"/>
      <c r="O56" s="1120">
        <v>43638</v>
      </c>
      <c r="P56" s="1121" t="s">
        <v>607</v>
      </c>
      <c r="Q56" s="1122" t="s">
        <v>608</v>
      </c>
      <c r="R56" s="1123">
        <v>113</v>
      </c>
      <c r="S56" s="1123">
        <v>37</v>
      </c>
      <c r="T56" s="1131"/>
      <c r="U56" s="1131"/>
      <c r="X56" s="1131"/>
      <c r="Y56" s="1131"/>
    </row>
    <row r="57" spans="1:25" s="1124" customFormat="1" ht="27.75" customHeight="1">
      <c r="A57" s="1112" t="s">
        <v>604</v>
      </c>
      <c r="B57" s="1113" t="s">
        <v>605</v>
      </c>
      <c r="C57" s="1113" t="s">
        <v>605</v>
      </c>
      <c r="D57" s="1115">
        <f t="shared" si="3"/>
        <v>481</v>
      </c>
      <c r="E57" s="1117">
        <v>292</v>
      </c>
      <c r="F57" s="1117">
        <v>189</v>
      </c>
      <c r="G57" s="1116">
        <f t="shared" si="4"/>
        <v>274</v>
      </c>
      <c r="H57" s="1116"/>
      <c r="I57" s="1116">
        <v>163</v>
      </c>
      <c r="J57" s="1135">
        <v>111</v>
      </c>
      <c r="K57" s="1119" t="s">
        <v>606</v>
      </c>
      <c r="L57" s="1115">
        <v>5119</v>
      </c>
      <c r="M57" s="1115">
        <v>1899</v>
      </c>
      <c r="N57" s="1120"/>
      <c r="O57" s="1120">
        <v>43638</v>
      </c>
      <c r="P57" s="1121" t="s">
        <v>607</v>
      </c>
      <c r="Q57" s="1122" t="s">
        <v>610</v>
      </c>
      <c r="R57" s="1123">
        <v>114</v>
      </c>
      <c r="S57" s="1123">
        <v>38</v>
      </c>
      <c r="T57" s="1130"/>
      <c r="U57" s="1130"/>
      <c r="V57" s="1141"/>
      <c r="W57" s="1134"/>
      <c r="X57" s="1134"/>
      <c r="Y57" s="1134"/>
    </row>
    <row r="58" spans="1:25" s="1124" customFormat="1" ht="27.75" customHeight="1">
      <c r="A58" s="1112" t="s">
        <v>604</v>
      </c>
      <c r="B58" s="1113" t="s">
        <v>605</v>
      </c>
      <c r="C58" s="1113" t="s">
        <v>605</v>
      </c>
      <c r="D58" s="1115">
        <f t="shared" si="3"/>
        <v>70</v>
      </c>
      <c r="E58" s="1115">
        <v>27</v>
      </c>
      <c r="F58" s="1115">
        <v>43</v>
      </c>
      <c r="G58" s="1116">
        <f t="shared" si="4"/>
        <v>1995</v>
      </c>
      <c r="H58" s="1116"/>
      <c r="I58" s="1116">
        <v>617</v>
      </c>
      <c r="J58" s="1118">
        <v>1378</v>
      </c>
      <c r="K58" s="1119" t="s">
        <v>606</v>
      </c>
      <c r="L58" s="1115">
        <v>9807</v>
      </c>
      <c r="M58" s="1115">
        <v>2942</v>
      </c>
      <c r="N58" s="1120"/>
      <c r="O58" s="1120">
        <v>43639</v>
      </c>
      <c r="P58" s="1121" t="s">
        <v>607</v>
      </c>
      <c r="Q58" s="1122" t="s">
        <v>608</v>
      </c>
      <c r="R58" s="1123">
        <v>116</v>
      </c>
      <c r="S58" s="1123">
        <v>39</v>
      </c>
      <c r="T58" s="1133"/>
      <c r="U58" s="1133"/>
      <c r="V58" s="1126"/>
      <c r="W58" s="1126"/>
      <c r="X58" s="1126"/>
      <c r="Y58" s="1126"/>
    </row>
    <row r="59" spans="1:25" s="1124" customFormat="1" ht="27.75" customHeight="1">
      <c r="A59" s="1112" t="s">
        <v>604</v>
      </c>
      <c r="B59" s="1113" t="s">
        <v>605</v>
      </c>
      <c r="C59" s="1113" t="s">
        <v>605</v>
      </c>
      <c r="D59" s="1115">
        <f t="shared" si="3"/>
        <v>0</v>
      </c>
      <c r="E59" s="1115"/>
      <c r="F59" s="1115"/>
      <c r="G59" s="1116">
        <f t="shared" si="4"/>
        <v>2840</v>
      </c>
      <c r="H59" s="1116"/>
      <c r="I59" s="1116">
        <v>912</v>
      </c>
      <c r="J59" s="1118">
        <v>1928</v>
      </c>
      <c r="K59" s="1119" t="s">
        <v>606</v>
      </c>
      <c r="L59" s="1115">
        <v>7363</v>
      </c>
      <c r="M59" s="1115">
        <v>2209</v>
      </c>
      <c r="N59" s="1120"/>
      <c r="O59" s="1120">
        <v>43639</v>
      </c>
      <c r="P59" s="1121" t="s">
        <v>457</v>
      </c>
      <c r="Q59" s="1122" t="s">
        <v>609</v>
      </c>
      <c r="R59" s="1123">
        <v>118</v>
      </c>
      <c r="S59" s="1123">
        <v>40</v>
      </c>
      <c r="V59" s="1126"/>
      <c r="W59" s="1126"/>
      <c r="X59" s="1126"/>
      <c r="Y59" s="1126"/>
    </row>
    <row r="60" spans="1:25" s="1124" customFormat="1" ht="27.75" customHeight="1">
      <c r="A60" s="1112" t="s">
        <v>604</v>
      </c>
      <c r="B60" s="1113" t="s">
        <v>605</v>
      </c>
      <c r="C60" s="1113" t="s">
        <v>605</v>
      </c>
      <c r="D60" s="1115">
        <f t="shared" si="3"/>
        <v>743</v>
      </c>
      <c r="E60" s="1115">
        <v>210</v>
      </c>
      <c r="F60" s="1115">
        <v>533</v>
      </c>
      <c r="G60" s="1116">
        <f t="shared" si="4"/>
        <v>381</v>
      </c>
      <c r="H60" s="1116"/>
      <c r="I60" s="1116">
        <v>157</v>
      </c>
      <c r="J60" s="1118">
        <v>224</v>
      </c>
      <c r="K60" s="1119" t="s">
        <v>606</v>
      </c>
      <c r="L60" s="1115">
        <v>5119</v>
      </c>
      <c r="M60" s="1115">
        <v>1899</v>
      </c>
      <c r="N60" s="1120"/>
      <c r="O60" s="1120">
        <v>43639</v>
      </c>
      <c r="P60" s="1121" t="s">
        <v>607</v>
      </c>
      <c r="Q60" s="1122" t="s">
        <v>610</v>
      </c>
      <c r="R60" s="1123">
        <v>120</v>
      </c>
      <c r="S60" s="1123">
        <v>41</v>
      </c>
      <c r="V60" s="1125"/>
      <c r="W60" s="1134"/>
      <c r="X60" s="1134"/>
      <c r="Y60" s="1134"/>
    </row>
    <row r="61" spans="1:25" s="1124" customFormat="1" ht="27.75" customHeight="1">
      <c r="A61" s="1112" t="s">
        <v>604</v>
      </c>
      <c r="B61" s="1113" t="s">
        <v>605</v>
      </c>
      <c r="C61" s="1113" t="s">
        <v>605</v>
      </c>
      <c r="D61" s="1115">
        <f t="shared" si="3"/>
        <v>429</v>
      </c>
      <c r="E61" s="1115">
        <v>257</v>
      </c>
      <c r="F61" s="1115">
        <v>172</v>
      </c>
      <c r="G61" s="1116">
        <f t="shared" si="4"/>
        <v>2339</v>
      </c>
      <c r="H61" s="1116"/>
      <c r="I61" s="1116">
        <v>862</v>
      </c>
      <c r="J61" s="1118">
        <v>1477</v>
      </c>
      <c r="K61" s="1119" t="s">
        <v>606</v>
      </c>
      <c r="L61" s="1115">
        <v>9807</v>
      </c>
      <c r="M61" s="1115">
        <v>2942</v>
      </c>
      <c r="N61" s="1120"/>
      <c r="O61" s="1120">
        <v>43640</v>
      </c>
      <c r="P61" s="1121" t="s">
        <v>607</v>
      </c>
      <c r="Q61" s="1122" t="s">
        <v>608</v>
      </c>
      <c r="R61" s="1123">
        <v>123</v>
      </c>
      <c r="S61" s="1123">
        <v>42</v>
      </c>
      <c r="T61" s="1130"/>
      <c r="U61" s="1131"/>
      <c r="V61" s="1131"/>
      <c r="W61" s="1136"/>
      <c r="X61" s="1131"/>
      <c r="Y61" s="1131"/>
    </row>
    <row r="62" spans="1:25" s="1124" customFormat="1" ht="27.75" customHeight="1">
      <c r="A62" s="1112" t="s">
        <v>604</v>
      </c>
      <c r="B62" s="1113" t="s">
        <v>605</v>
      </c>
      <c r="C62" s="1113" t="s">
        <v>605</v>
      </c>
      <c r="D62" s="1115">
        <f t="shared" si="3"/>
        <v>767</v>
      </c>
      <c r="E62" s="1115">
        <v>307</v>
      </c>
      <c r="F62" s="1115">
        <v>460</v>
      </c>
      <c r="G62" s="1116">
        <f t="shared" si="4"/>
        <v>2235</v>
      </c>
      <c r="H62" s="1116"/>
      <c r="I62" s="1116">
        <v>952</v>
      </c>
      <c r="J62" s="1118">
        <v>1283</v>
      </c>
      <c r="K62" s="1119" t="s">
        <v>606</v>
      </c>
      <c r="L62" s="1115">
        <v>9807</v>
      </c>
      <c r="M62" s="1115">
        <v>2942</v>
      </c>
      <c r="N62" s="1120"/>
      <c r="O62" s="1120">
        <v>43641</v>
      </c>
      <c r="P62" s="1121" t="s">
        <v>607</v>
      </c>
      <c r="Q62" s="1122" t="s">
        <v>608</v>
      </c>
      <c r="R62" s="1123">
        <v>128</v>
      </c>
      <c r="S62" s="1123">
        <v>43</v>
      </c>
      <c r="T62" s="1130"/>
      <c r="U62" s="1133"/>
      <c r="V62" s="1125"/>
      <c r="W62" s="1134"/>
      <c r="X62" s="1134"/>
      <c r="Y62" s="1164"/>
    </row>
    <row r="63" spans="1:25" s="1124" customFormat="1" ht="27.75" customHeight="1">
      <c r="A63" s="1112" t="s">
        <v>604</v>
      </c>
      <c r="B63" s="1113" t="s">
        <v>605</v>
      </c>
      <c r="C63" s="1113" t="s">
        <v>605</v>
      </c>
      <c r="D63" s="1115">
        <f t="shared" si="3"/>
        <v>0</v>
      </c>
      <c r="E63" s="1115"/>
      <c r="F63" s="1115"/>
      <c r="G63" s="1116">
        <f t="shared" si="4"/>
        <v>2911</v>
      </c>
      <c r="H63" s="1116"/>
      <c r="I63" s="1116">
        <v>1080</v>
      </c>
      <c r="J63" s="1118">
        <v>1831</v>
      </c>
      <c r="K63" s="1119" t="s">
        <v>606</v>
      </c>
      <c r="L63" s="1115">
        <v>7363</v>
      </c>
      <c r="M63" s="1115">
        <v>2209</v>
      </c>
      <c r="N63" s="1120"/>
      <c r="O63" s="1120">
        <v>43642</v>
      </c>
      <c r="P63" s="1121" t="s">
        <v>457</v>
      </c>
      <c r="Q63" s="1122" t="s">
        <v>609</v>
      </c>
      <c r="R63" s="1123">
        <v>133</v>
      </c>
      <c r="S63" s="1123">
        <v>44</v>
      </c>
      <c r="U63" s="1133"/>
      <c r="V63" s="1126"/>
      <c r="W63" s="1126"/>
      <c r="X63" s="1126"/>
      <c r="Y63" s="1127"/>
    </row>
    <row r="64" spans="1:26" s="1124" customFormat="1" ht="27.75" customHeight="1">
      <c r="A64" s="1112" t="s">
        <v>604</v>
      </c>
      <c r="B64" s="1113" t="s">
        <v>605</v>
      </c>
      <c r="C64" s="1113" t="s">
        <v>605</v>
      </c>
      <c r="D64" s="1115">
        <f t="shared" si="3"/>
        <v>862</v>
      </c>
      <c r="E64" s="1115">
        <v>295</v>
      </c>
      <c r="F64" s="1115">
        <v>567</v>
      </c>
      <c r="G64" s="1116">
        <f t="shared" si="4"/>
        <v>251</v>
      </c>
      <c r="H64" s="1116"/>
      <c r="I64" s="1116">
        <v>159</v>
      </c>
      <c r="J64" s="1118">
        <v>92</v>
      </c>
      <c r="K64" s="1119" t="s">
        <v>606</v>
      </c>
      <c r="L64" s="1115">
        <v>5119</v>
      </c>
      <c r="M64" s="1115">
        <v>1899</v>
      </c>
      <c r="N64" s="1120"/>
      <c r="O64" s="1120">
        <v>43642</v>
      </c>
      <c r="P64" s="1121" t="s">
        <v>607</v>
      </c>
      <c r="Q64" s="1122" t="s">
        <v>610</v>
      </c>
      <c r="R64" s="1123">
        <v>134</v>
      </c>
      <c r="S64" s="1123">
        <v>45</v>
      </c>
      <c r="V64" s="1134"/>
      <c r="W64" s="1134"/>
      <c r="X64" s="1134"/>
      <c r="Y64" s="1132"/>
      <c r="Z64" s="1131"/>
    </row>
    <row r="65" spans="1:22" s="1124" customFormat="1" ht="27.75" customHeight="1">
      <c r="A65" s="1112" t="s">
        <v>604</v>
      </c>
      <c r="B65" s="1113" t="s">
        <v>605</v>
      </c>
      <c r="C65" s="1113" t="s">
        <v>605</v>
      </c>
      <c r="D65" s="1115">
        <f t="shared" si="3"/>
        <v>0</v>
      </c>
      <c r="E65" s="1115"/>
      <c r="F65" s="1115"/>
      <c r="G65" s="1116">
        <f t="shared" si="4"/>
        <v>0</v>
      </c>
      <c r="H65" s="1116"/>
      <c r="I65" s="1116"/>
      <c r="J65" s="1118"/>
      <c r="K65" s="1119" t="s">
        <v>606</v>
      </c>
      <c r="L65" s="1115">
        <v>9807</v>
      </c>
      <c r="M65" s="1115">
        <v>2942</v>
      </c>
      <c r="N65" s="1120"/>
      <c r="O65" s="1120">
        <v>43643</v>
      </c>
      <c r="P65" s="1121" t="s">
        <v>607</v>
      </c>
      <c r="Q65" s="1122" t="s">
        <v>608</v>
      </c>
      <c r="R65" s="1123">
        <v>136</v>
      </c>
      <c r="S65" s="1123">
        <v>46</v>
      </c>
      <c r="T65" s="1131"/>
      <c r="U65" s="1131"/>
      <c r="V65" s="1131"/>
    </row>
    <row r="66" spans="1:22" s="1124" customFormat="1" ht="27.75" customHeight="1">
      <c r="A66" s="1112" t="s">
        <v>604</v>
      </c>
      <c r="B66" s="1113" t="s">
        <v>605</v>
      </c>
      <c r="C66" s="1113" t="s">
        <v>605</v>
      </c>
      <c r="D66" s="1115">
        <f t="shared" si="3"/>
        <v>0</v>
      </c>
      <c r="E66" s="1115"/>
      <c r="F66" s="1115"/>
      <c r="G66" s="1116">
        <f t="shared" si="4"/>
        <v>2089</v>
      </c>
      <c r="H66" s="1116"/>
      <c r="I66" s="1116">
        <v>1451</v>
      </c>
      <c r="J66" s="1118">
        <v>638</v>
      </c>
      <c r="K66" s="1119" t="s">
        <v>606</v>
      </c>
      <c r="L66" s="1115">
        <v>7363</v>
      </c>
      <c r="M66" s="1115">
        <v>2209</v>
      </c>
      <c r="N66" s="1120"/>
      <c r="O66" s="1120">
        <v>43643</v>
      </c>
      <c r="P66" s="1121" t="s">
        <v>457</v>
      </c>
      <c r="Q66" s="1122" t="s">
        <v>609</v>
      </c>
      <c r="R66" s="1123">
        <v>139</v>
      </c>
      <c r="S66" s="1123">
        <v>47</v>
      </c>
      <c r="T66" s="1130"/>
      <c r="U66" s="1133"/>
      <c r="V66" s="1133"/>
    </row>
    <row r="67" spans="1:26" s="1124" customFormat="1" ht="27.75" customHeight="1">
      <c r="A67" s="1112" t="s">
        <v>604</v>
      </c>
      <c r="B67" s="1113" t="s">
        <v>605</v>
      </c>
      <c r="C67" s="1113" t="s">
        <v>605</v>
      </c>
      <c r="D67" s="1115">
        <f t="shared" si="3"/>
        <v>479</v>
      </c>
      <c r="E67" s="1115">
        <v>375</v>
      </c>
      <c r="F67" s="1115">
        <v>104</v>
      </c>
      <c r="G67" s="1116">
        <f t="shared" si="4"/>
        <v>238</v>
      </c>
      <c r="H67" s="1116"/>
      <c r="I67" s="1116">
        <v>190</v>
      </c>
      <c r="J67" s="1118">
        <v>48</v>
      </c>
      <c r="K67" s="1119" t="s">
        <v>606</v>
      </c>
      <c r="L67" s="1115">
        <v>5119</v>
      </c>
      <c r="M67" s="1115">
        <v>1899</v>
      </c>
      <c r="N67" s="1120"/>
      <c r="O67" s="1120">
        <v>43643</v>
      </c>
      <c r="P67" s="1121" t="s">
        <v>607</v>
      </c>
      <c r="Q67" s="1122" t="s">
        <v>610</v>
      </c>
      <c r="R67" s="1123">
        <v>140</v>
      </c>
      <c r="S67" s="1123">
        <v>48</v>
      </c>
      <c r="T67" s="1130"/>
      <c r="U67" s="1131"/>
      <c r="V67" s="1132"/>
      <c r="W67" s="1126"/>
      <c r="X67" s="1126"/>
      <c r="Y67" s="1132"/>
      <c r="Z67" s="1131"/>
    </row>
    <row r="68" spans="1:26" s="1124" customFormat="1" ht="27.75" customHeight="1">
      <c r="A68" s="1112" t="s">
        <v>604</v>
      </c>
      <c r="B68" s="1113" t="s">
        <v>605</v>
      </c>
      <c r="C68" s="1113" t="s">
        <v>605</v>
      </c>
      <c r="D68" s="1115">
        <f t="shared" si="3"/>
        <v>0</v>
      </c>
      <c r="E68" s="1115"/>
      <c r="F68" s="1115"/>
      <c r="G68" s="1116">
        <f t="shared" si="4"/>
        <v>2895</v>
      </c>
      <c r="H68" s="1116"/>
      <c r="I68" s="1116">
        <v>1317</v>
      </c>
      <c r="J68" s="1118">
        <v>1578</v>
      </c>
      <c r="K68" s="1119" t="s">
        <v>606</v>
      </c>
      <c r="L68" s="1115">
        <v>7363</v>
      </c>
      <c r="M68" s="1115">
        <v>2209</v>
      </c>
      <c r="N68" s="1120"/>
      <c r="O68" s="1120">
        <v>43644</v>
      </c>
      <c r="P68" s="1121" t="s">
        <v>457</v>
      </c>
      <c r="Q68" s="1122" t="s">
        <v>609</v>
      </c>
      <c r="R68" s="1123">
        <v>144</v>
      </c>
      <c r="S68" s="1123">
        <v>49</v>
      </c>
      <c r="T68" s="1131"/>
      <c r="U68" s="1131"/>
      <c r="X68" s="1131"/>
      <c r="Y68" s="1131"/>
      <c r="Z68" s="1131"/>
    </row>
    <row r="69" spans="1:25" s="1124" customFormat="1" ht="27.75" customHeight="1">
      <c r="A69" s="1112" t="s">
        <v>604</v>
      </c>
      <c r="B69" s="1113" t="s">
        <v>605</v>
      </c>
      <c r="C69" s="1113" t="s">
        <v>605</v>
      </c>
      <c r="D69" s="1115">
        <f t="shared" si="3"/>
        <v>923</v>
      </c>
      <c r="E69" s="1115">
        <v>443</v>
      </c>
      <c r="F69" s="1115">
        <v>480</v>
      </c>
      <c r="G69" s="1116">
        <f t="shared" si="4"/>
        <v>218</v>
      </c>
      <c r="H69" s="1116"/>
      <c r="I69" s="1116">
        <v>153</v>
      </c>
      <c r="J69" s="1118">
        <v>65</v>
      </c>
      <c r="K69" s="1119" t="s">
        <v>606</v>
      </c>
      <c r="L69" s="1115">
        <v>5119</v>
      </c>
      <c r="M69" s="1115">
        <v>1899</v>
      </c>
      <c r="N69" s="1120"/>
      <c r="O69" s="1120">
        <v>43644</v>
      </c>
      <c r="P69" s="1121" t="s">
        <v>607</v>
      </c>
      <c r="Q69" s="1122" t="s">
        <v>610</v>
      </c>
      <c r="R69" s="1123">
        <v>145</v>
      </c>
      <c r="S69" s="1123">
        <v>50</v>
      </c>
      <c r="T69" s="1130"/>
      <c r="U69" s="1130"/>
      <c r="V69" s="1126"/>
      <c r="W69" s="1126"/>
      <c r="X69" s="1126"/>
      <c r="Y69" s="1127"/>
    </row>
    <row r="70" spans="1:25" s="1124" customFormat="1" ht="27.75" customHeight="1">
      <c r="A70" s="1112" t="s">
        <v>604</v>
      </c>
      <c r="B70" s="1113" t="s">
        <v>605</v>
      </c>
      <c r="C70" s="1113" t="s">
        <v>605</v>
      </c>
      <c r="D70" s="1115">
        <f t="shared" si="3"/>
        <v>0</v>
      </c>
      <c r="E70" s="1115"/>
      <c r="F70" s="1115"/>
      <c r="G70" s="1116">
        <f t="shared" si="4"/>
        <v>3064</v>
      </c>
      <c r="H70" s="1116"/>
      <c r="I70" s="1116">
        <v>1654</v>
      </c>
      <c r="J70" s="1118">
        <v>1410</v>
      </c>
      <c r="K70" s="1119" t="s">
        <v>606</v>
      </c>
      <c r="L70" s="1115">
        <v>7363</v>
      </c>
      <c r="M70" s="1115">
        <v>2209</v>
      </c>
      <c r="N70" s="1120"/>
      <c r="O70" s="1120">
        <v>43645</v>
      </c>
      <c r="P70" s="1121" t="s">
        <v>457</v>
      </c>
      <c r="Q70" s="1122" t="s">
        <v>609</v>
      </c>
      <c r="R70" s="1123">
        <v>148</v>
      </c>
      <c r="S70" s="1123">
        <v>51</v>
      </c>
      <c r="T70" s="1130"/>
      <c r="U70" s="1131"/>
      <c r="V70" s="1132"/>
      <c r="W70" s="1126"/>
      <c r="X70" s="1126"/>
      <c r="Y70" s="1134"/>
    </row>
    <row r="71" spans="1:21" s="1124" customFormat="1" ht="27.75" customHeight="1">
      <c r="A71" s="1112" t="s">
        <v>604</v>
      </c>
      <c r="B71" s="1113" t="s">
        <v>605</v>
      </c>
      <c r="C71" s="1113" t="s">
        <v>605</v>
      </c>
      <c r="D71" s="1115">
        <f t="shared" si="3"/>
        <v>775</v>
      </c>
      <c r="E71" s="1115">
        <v>525</v>
      </c>
      <c r="F71" s="1115">
        <v>250</v>
      </c>
      <c r="G71" s="1116">
        <f t="shared" si="4"/>
        <v>326</v>
      </c>
      <c r="H71" s="1116"/>
      <c r="I71" s="1116">
        <v>114</v>
      </c>
      <c r="J71" s="1118">
        <v>212</v>
      </c>
      <c r="K71" s="1119" t="s">
        <v>606</v>
      </c>
      <c r="L71" s="1115">
        <v>5119</v>
      </c>
      <c r="M71" s="1115">
        <v>1899</v>
      </c>
      <c r="N71" s="1120"/>
      <c r="O71" s="1120">
        <v>43645</v>
      </c>
      <c r="P71" s="1121" t="s">
        <v>607</v>
      </c>
      <c r="Q71" s="1122" t="s">
        <v>610</v>
      </c>
      <c r="R71" s="1123">
        <v>149</v>
      </c>
      <c r="S71" s="1123">
        <v>52</v>
      </c>
      <c r="U71" s="1131"/>
    </row>
    <row r="72" spans="1:25" s="1124" customFormat="1" ht="27.75" customHeight="1">
      <c r="A72" s="1112" t="s">
        <v>604</v>
      </c>
      <c r="B72" s="1113" t="s">
        <v>605</v>
      </c>
      <c r="C72" s="1113" t="s">
        <v>605</v>
      </c>
      <c r="D72" s="1115">
        <f t="shared" si="3"/>
        <v>0</v>
      </c>
      <c r="E72" s="1115"/>
      <c r="F72" s="1115"/>
      <c r="G72" s="1116">
        <f t="shared" si="4"/>
        <v>2897</v>
      </c>
      <c r="H72" s="1116"/>
      <c r="I72" s="1116">
        <v>1388</v>
      </c>
      <c r="J72" s="1118">
        <v>1509</v>
      </c>
      <c r="K72" s="1119" t="s">
        <v>606</v>
      </c>
      <c r="L72" s="1115">
        <v>7363</v>
      </c>
      <c r="M72" s="1115">
        <v>2209</v>
      </c>
      <c r="N72" s="1120"/>
      <c r="O72" s="1120">
        <v>43646</v>
      </c>
      <c r="P72" s="1121" t="s">
        <v>457</v>
      </c>
      <c r="Q72" s="1122" t="s">
        <v>609</v>
      </c>
      <c r="R72" s="1123">
        <v>159</v>
      </c>
      <c r="S72" s="1123">
        <v>53</v>
      </c>
      <c r="T72" s="1131"/>
      <c r="U72" s="1131"/>
      <c r="V72" s="1134"/>
      <c r="W72" s="1127"/>
      <c r="X72" s="1127"/>
      <c r="Y72" s="1134"/>
    </row>
    <row r="73" spans="1:25" s="1124" customFormat="1" ht="26.25" thickBot="1">
      <c r="A73" s="1112" t="s">
        <v>604</v>
      </c>
      <c r="B73" s="1113" t="s">
        <v>605</v>
      </c>
      <c r="C73" s="1113" t="s">
        <v>605</v>
      </c>
      <c r="D73" s="1115">
        <f t="shared" si="3"/>
        <v>938</v>
      </c>
      <c r="E73" s="1115">
        <v>366</v>
      </c>
      <c r="F73" s="1115">
        <v>572</v>
      </c>
      <c r="G73" s="1116">
        <f t="shared" si="4"/>
        <v>405</v>
      </c>
      <c r="H73" s="1116"/>
      <c r="I73" s="1116">
        <v>174</v>
      </c>
      <c r="J73" s="1118">
        <v>231</v>
      </c>
      <c r="K73" s="1119" t="s">
        <v>606</v>
      </c>
      <c r="L73" s="1115">
        <v>5119</v>
      </c>
      <c r="M73" s="1115">
        <v>1899</v>
      </c>
      <c r="N73" s="1120"/>
      <c r="O73" s="1120">
        <v>43646</v>
      </c>
      <c r="P73" s="1121" t="s">
        <v>607</v>
      </c>
      <c r="Q73" s="1122" t="s">
        <v>610</v>
      </c>
      <c r="R73" s="1123">
        <v>160</v>
      </c>
      <c r="S73" s="1123">
        <v>54</v>
      </c>
      <c r="T73" s="1133"/>
      <c r="U73" s="1133"/>
      <c r="V73" s="1126"/>
      <c r="W73" s="1126"/>
      <c r="X73" s="1126"/>
      <c r="Y73" s="1126"/>
    </row>
    <row r="74" spans="1:21" s="1134" customFormat="1" ht="27.75" customHeight="1" thickBot="1" thickTop="1">
      <c r="A74" s="1145"/>
      <c r="B74" s="1146"/>
      <c r="C74" s="1146"/>
      <c r="D74" s="1147">
        <f aca="true" t="shared" si="5" ref="D74:L74">SUM(D47:D73)</f>
        <v>9729</v>
      </c>
      <c r="E74" s="1147">
        <f t="shared" si="5"/>
        <v>4625</v>
      </c>
      <c r="F74" s="1147">
        <f t="shared" si="5"/>
        <v>5104</v>
      </c>
      <c r="G74" s="1147">
        <f t="shared" si="5"/>
        <v>46178</v>
      </c>
      <c r="H74" s="1147">
        <f t="shared" si="5"/>
        <v>0</v>
      </c>
      <c r="I74" s="1147">
        <f t="shared" si="5"/>
        <v>19996</v>
      </c>
      <c r="J74" s="1147">
        <f t="shared" si="5"/>
        <v>26182</v>
      </c>
      <c r="K74" s="1147">
        <f t="shared" si="5"/>
        <v>0</v>
      </c>
      <c r="L74" s="1147">
        <f t="shared" si="5"/>
        <v>198357</v>
      </c>
      <c r="M74" s="1147">
        <f>SUM(M47:M73)</f>
        <v>63140</v>
      </c>
      <c r="N74" s="1148"/>
      <c r="O74" s="1148"/>
      <c r="P74" s="1149"/>
      <c r="Q74" s="1150"/>
      <c r="R74" s="1147"/>
      <c r="S74" s="1151"/>
      <c r="U74" s="1152"/>
    </row>
    <row r="75" spans="1:21" s="1134" customFormat="1" ht="27.75" customHeight="1" thickTop="1">
      <c r="A75" s="1153"/>
      <c r="B75" s="1154"/>
      <c r="C75" s="1154"/>
      <c r="D75" s="1126"/>
      <c r="E75" s="1126"/>
      <c r="F75" s="1126"/>
      <c r="G75" s="1153"/>
      <c r="H75" s="1153"/>
      <c r="I75" s="1153"/>
      <c r="J75" s="1155"/>
      <c r="K75" s="1156"/>
      <c r="L75" s="1126"/>
      <c r="M75" s="1126"/>
      <c r="N75" s="1157"/>
      <c r="O75" s="1157"/>
      <c r="P75" s="1158"/>
      <c r="Q75" s="1159"/>
      <c r="R75" s="1126"/>
      <c r="S75" s="1126"/>
      <c r="U75" s="1152"/>
    </row>
    <row r="76" spans="1:21" s="1134" customFormat="1" ht="27.75" customHeight="1">
      <c r="A76" s="1153"/>
      <c r="B76" s="1154"/>
      <c r="C76" s="1154"/>
      <c r="D76" s="1126"/>
      <c r="E76" s="1126"/>
      <c r="F76" s="1126"/>
      <c r="G76" s="1153"/>
      <c r="H76" s="1153"/>
      <c r="I76" s="1153"/>
      <c r="J76" s="1155"/>
      <c r="K76" s="1156"/>
      <c r="L76" s="1126"/>
      <c r="M76" s="1126"/>
      <c r="N76" s="1157"/>
      <c r="O76" s="1157"/>
      <c r="P76" s="1158"/>
      <c r="Q76" s="1159"/>
      <c r="R76" s="1126"/>
      <c r="S76" s="1126"/>
      <c r="U76" s="1152"/>
    </row>
    <row r="77" spans="1:21" s="1134" customFormat="1" ht="27.75" customHeight="1">
      <c r="A77" s="1153"/>
      <c r="B77" s="1154"/>
      <c r="C77" s="1154"/>
      <c r="D77" s="1126"/>
      <c r="E77" s="1126"/>
      <c r="F77" s="1126"/>
      <c r="G77" s="1153"/>
      <c r="H77" s="1153"/>
      <c r="I77" s="1153"/>
      <c r="J77" s="1155"/>
      <c r="K77" s="1156"/>
      <c r="L77" s="1126"/>
      <c r="M77" s="1126"/>
      <c r="N77" s="1157"/>
      <c r="O77" s="1157"/>
      <c r="P77" s="1158"/>
      <c r="Q77" s="1159"/>
      <c r="R77" s="1126"/>
      <c r="S77" s="1126"/>
      <c r="U77" s="1152"/>
    </row>
    <row r="78" spans="1:21" s="1134" customFormat="1" ht="27.75" customHeight="1">
      <c r="A78" s="1153"/>
      <c r="B78" s="1154"/>
      <c r="C78" s="1154"/>
      <c r="D78" s="1126"/>
      <c r="E78" s="1126"/>
      <c r="F78" s="1126"/>
      <c r="G78" s="1153"/>
      <c r="H78" s="1153"/>
      <c r="I78" s="1153"/>
      <c r="J78" s="1155"/>
      <c r="K78" s="1156"/>
      <c r="L78" s="1126"/>
      <c r="M78" s="1126"/>
      <c r="N78" s="1157"/>
      <c r="O78" s="1157"/>
      <c r="P78" s="1158"/>
      <c r="Q78" s="1159"/>
      <c r="R78" s="1126"/>
      <c r="S78" s="1126"/>
      <c r="U78" s="1152"/>
    </row>
    <row r="79" spans="1:18" ht="34.5">
      <c r="A79" s="1031" t="s">
        <v>564</v>
      </c>
      <c r="B79" s="1032"/>
      <c r="C79" s="1032"/>
      <c r="D79" s="1033"/>
      <c r="E79" s="1034" t="s">
        <v>565</v>
      </c>
      <c r="F79" s="1035"/>
      <c r="G79" s="1035"/>
      <c r="H79" s="1036"/>
      <c r="I79" s="1037"/>
      <c r="J79" s="1037"/>
      <c r="K79" s="1038"/>
      <c r="L79" s="1037"/>
      <c r="M79" s="1039"/>
      <c r="P79" s="1042"/>
      <c r="Q79" s="1043" t="s">
        <v>566</v>
      </c>
      <c r="R79" s="1044"/>
    </row>
    <row r="80" spans="1:18" ht="34.5" customHeight="1">
      <c r="A80" s="1031" t="s">
        <v>567</v>
      </c>
      <c r="B80" s="1032"/>
      <c r="C80" s="1048"/>
      <c r="D80" s="1049"/>
      <c r="E80" s="1050" t="s">
        <v>568</v>
      </c>
      <c r="F80" s="1051"/>
      <c r="G80" s="1052"/>
      <c r="H80" s="1053"/>
      <c r="I80" s="1052"/>
      <c r="J80" s="1052"/>
      <c r="K80" s="1038"/>
      <c r="L80" s="1037"/>
      <c r="M80" s="1039"/>
      <c r="Q80" s="1055" t="s">
        <v>569</v>
      </c>
      <c r="R80" s="1044"/>
    </row>
    <row r="81" spans="1:18" ht="27.75" thickBot="1">
      <c r="A81" s="1056" t="s">
        <v>613</v>
      </c>
      <c r="B81" s="1032"/>
      <c r="C81" s="1032"/>
      <c r="D81" s="1049"/>
      <c r="E81" s="1057" t="s">
        <v>571</v>
      </c>
      <c r="F81" s="1035"/>
      <c r="G81" s="1035"/>
      <c r="H81" s="1036"/>
      <c r="I81" s="1037"/>
      <c r="J81" s="1037"/>
      <c r="K81" s="1038"/>
      <c r="L81" s="1037"/>
      <c r="M81" s="1037"/>
      <c r="Q81" s="1058" t="s">
        <v>614</v>
      </c>
      <c r="R81" s="1044"/>
    </row>
    <row r="82" spans="1:19" ht="27.75" customHeight="1" thickTop="1">
      <c r="A82" s="1059"/>
      <c r="B82" s="1060"/>
      <c r="C82" s="1060"/>
      <c r="D82" s="1061" t="s">
        <v>33</v>
      </c>
      <c r="E82" s="1062" t="s">
        <v>573</v>
      </c>
      <c r="F82" s="1062"/>
      <c r="G82" s="1063" t="s">
        <v>574</v>
      </c>
      <c r="H82" s="1231" t="s">
        <v>53</v>
      </c>
      <c r="I82" s="1232"/>
      <c r="J82" s="1231" t="s">
        <v>575</v>
      </c>
      <c r="K82" s="1233"/>
      <c r="L82" s="1064"/>
      <c r="M82" s="1064"/>
      <c r="N82" s="1065"/>
      <c r="O82" s="1066"/>
      <c r="P82" s="1067"/>
      <c r="Q82" s="1068"/>
      <c r="R82" s="1069"/>
      <c r="S82" s="1070"/>
    </row>
    <row r="83" spans="1:19" ht="21" customHeight="1">
      <c r="A83" s="1071"/>
      <c r="B83" s="1072"/>
      <c r="C83" s="1073"/>
      <c r="D83" s="1074" t="s">
        <v>576</v>
      </c>
      <c r="E83" s="1226" t="s">
        <v>26</v>
      </c>
      <c r="F83" s="1226"/>
      <c r="G83" s="1075" t="s">
        <v>577</v>
      </c>
      <c r="H83" s="1227" t="s">
        <v>578</v>
      </c>
      <c r="I83" s="1228"/>
      <c r="J83" s="1229" t="s">
        <v>579</v>
      </c>
      <c r="K83" s="1230"/>
      <c r="L83" s="1076" t="s">
        <v>580</v>
      </c>
      <c r="M83" s="1076" t="s">
        <v>580</v>
      </c>
      <c r="N83" s="1077"/>
      <c r="O83" s="1078"/>
      <c r="P83" s="1079"/>
      <c r="Q83" s="1080" t="s">
        <v>581</v>
      </c>
      <c r="R83" s="1081"/>
      <c r="S83" s="1082"/>
    </row>
    <row r="84" spans="1:19" ht="21" customHeight="1">
      <c r="A84" s="1083" t="s">
        <v>582</v>
      </c>
      <c r="B84" s="1084" t="s">
        <v>583</v>
      </c>
      <c r="C84" s="1085" t="s">
        <v>584</v>
      </c>
      <c r="D84" s="1086" t="s">
        <v>25</v>
      </c>
      <c r="E84" s="1087" t="s">
        <v>15</v>
      </c>
      <c r="F84" s="1087" t="s">
        <v>16</v>
      </c>
      <c r="G84" s="1088" t="s">
        <v>120</v>
      </c>
      <c r="H84" s="1089" t="s">
        <v>57</v>
      </c>
      <c r="I84" s="1090" t="s">
        <v>37</v>
      </c>
      <c r="J84" s="1091" t="s">
        <v>585</v>
      </c>
      <c r="K84" s="1092" t="s">
        <v>586</v>
      </c>
      <c r="L84" s="1076" t="s">
        <v>587</v>
      </c>
      <c r="M84" s="1093" t="s">
        <v>588</v>
      </c>
      <c r="N84" s="1094" t="s">
        <v>589</v>
      </c>
      <c r="O84" s="1095" t="s">
        <v>590</v>
      </c>
      <c r="P84" s="1096" t="s">
        <v>591</v>
      </c>
      <c r="Q84" s="1097"/>
      <c r="R84" s="1098" t="s">
        <v>385</v>
      </c>
      <c r="S84" s="1099" t="s">
        <v>592</v>
      </c>
    </row>
    <row r="85" spans="1:19" ht="22.5" customHeight="1" thickBot="1">
      <c r="A85" s="1100"/>
      <c r="B85" s="1101" t="s">
        <v>593</v>
      </c>
      <c r="C85" s="1101" t="s">
        <v>594</v>
      </c>
      <c r="D85" s="1101" t="s">
        <v>26</v>
      </c>
      <c r="E85" s="1102" t="s">
        <v>595</v>
      </c>
      <c r="F85" s="1103" t="s">
        <v>24</v>
      </c>
      <c r="G85" s="1101" t="s">
        <v>596</v>
      </c>
      <c r="H85" s="1104"/>
      <c r="I85" s="1105"/>
      <c r="J85" s="1106"/>
      <c r="K85" s="1105"/>
      <c r="L85" s="1107"/>
      <c r="M85" s="1106"/>
      <c r="N85" s="1108" t="s">
        <v>597</v>
      </c>
      <c r="O85" s="1109" t="s">
        <v>24</v>
      </c>
      <c r="P85" s="1110" t="s">
        <v>598</v>
      </c>
      <c r="Q85" s="1102" t="s">
        <v>599</v>
      </c>
      <c r="R85" s="1103" t="s">
        <v>83</v>
      </c>
      <c r="S85" s="1111"/>
    </row>
    <row r="86" spans="1:26" s="1124" customFormat="1" ht="27.75" customHeight="1" thickTop="1">
      <c r="A86" s="1112" t="s">
        <v>615</v>
      </c>
      <c r="B86" s="1113" t="s">
        <v>616</v>
      </c>
      <c r="C86" s="1113"/>
      <c r="D86" s="1115">
        <f aca="true" t="shared" si="6" ref="D86:D112">E86+F86</f>
        <v>0</v>
      </c>
      <c r="E86" s="1115"/>
      <c r="F86" s="1115"/>
      <c r="G86" s="1116">
        <f aca="true" t="shared" si="7" ref="G86:G112">SUM(H86:J86)</f>
        <v>4804</v>
      </c>
      <c r="H86" s="1117"/>
      <c r="I86" s="1116"/>
      <c r="J86" s="1118">
        <v>4804</v>
      </c>
      <c r="K86" s="1119" t="s">
        <v>617</v>
      </c>
      <c r="L86" s="1115">
        <v>4050</v>
      </c>
      <c r="M86" s="1115">
        <v>2073</v>
      </c>
      <c r="N86" s="1120"/>
      <c r="O86" s="1120">
        <v>43617</v>
      </c>
      <c r="P86" s="1121" t="s">
        <v>618</v>
      </c>
      <c r="Q86" s="1122" t="s">
        <v>619</v>
      </c>
      <c r="R86" s="1123">
        <v>10</v>
      </c>
      <c r="S86" s="1123">
        <v>55</v>
      </c>
      <c r="Y86" s="1131"/>
      <c r="Z86" s="1131"/>
    </row>
    <row r="87" spans="1:26" s="1124" customFormat="1" ht="27.75" customHeight="1">
      <c r="A87" s="1112" t="s">
        <v>615</v>
      </c>
      <c r="B87" s="1113" t="s">
        <v>620</v>
      </c>
      <c r="C87" s="1113"/>
      <c r="D87" s="1115">
        <f t="shared" si="6"/>
        <v>0</v>
      </c>
      <c r="E87" s="1115"/>
      <c r="F87" s="1115"/>
      <c r="G87" s="1116">
        <f t="shared" si="7"/>
        <v>710</v>
      </c>
      <c r="H87" s="1116"/>
      <c r="I87" s="1117"/>
      <c r="J87" s="1118">
        <v>710</v>
      </c>
      <c r="K87" s="1119" t="s">
        <v>617</v>
      </c>
      <c r="L87" s="1115">
        <v>8649</v>
      </c>
      <c r="M87" s="1115">
        <v>3394</v>
      </c>
      <c r="N87" s="1120"/>
      <c r="O87" s="1120">
        <v>43620</v>
      </c>
      <c r="P87" s="1121" t="s">
        <v>621</v>
      </c>
      <c r="Q87" s="1122" t="s">
        <v>622</v>
      </c>
      <c r="R87" s="1123">
        <v>31</v>
      </c>
      <c r="S87" s="1123">
        <v>56</v>
      </c>
      <c r="T87" s="1130"/>
      <c r="U87" s="1133"/>
      <c r="V87" s="1136"/>
      <c r="W87" s="1136"/>
      <c r="Y87" s="1131"/>
      <c r="Z87" s="1131"/>
    </row>
    <row r="88" spans="1:25" s="1124" customFormat="1" ht="27.75" customHeight="1">
      <c r="A88" s="1112" t="s">
        <v>615</v>
      </c>
      <c r="B88" s="1113" t="s">
        <v>616</v>
      </c>
      <c r="C88" s="1113"/>
      <c r="D88" s="1115">
        <f t="shared" si="6"/>
        <v>0</v>
      </c>
      <c r="E88" s="1115"/>
      <c r="F88" s="1115"/>
      <c r="G88" s="1116">
        <f t="shared" si="7"/>
        <v>11218</v>
      </c>
      <c r="H88" s="1116"/>
      <c r="I88" s="1116">
        <v>6495</v>
      </c>
      <c r="J88" s="1118">
        <v>4723</v>
      </c>
      <c r="K88" s="1119" t="s">
        <v>617</v>
      </c>
      <c r="L88" s="1115">
        <v>4233</v>
      </c>
      <c r="M88" s="1115">
        <v>2598</v>
      </c>
      <c r="N88" s="1120"/>
      <c r="O88" s="1120">
        <v>43621</v>
      </c>
      <c r="P88" s="1121" t="s">
        <v>623</v>
      </c>
      <c r="Q88" s="1122" t="s">
        <v>624</v>
      </c>
      <c r="R88" s="1123">
        <v>33</v>
      </c>
      <c r="S88" s="1123">
        <v>57</v>
      </c>
      <c r="U88" s="1133"/>
      <c r="V88" s="1126"/>
      <c r="W88" s="1126"/>
      <c r="X88" s="1126"/>
      <c r="Y88" s="1126"/>
    </row>
    <row r="89" spans="1:25" s="1124" customFormat="1" ht="27.75" customHeight="1">
      <c r="A89" s="1112" t="s">
        <v>615</v>
      </c>
      <c r="B89" s="1113" t="s">
        <v>625</v>
      </c>
      <c r="C89" s="1113"/>
      <c r="D89" s="1115">
        <f t="shared" si="6"/>
        <v>0</v>
      </c>
      <c r="E89" s="1128"/>
      <c r="F89" s="1128"/>
      <c r="G89" s="1116">
        <f t="shared" si="7"/>
        <v>17271</v>
      </c>
      <c r="H89" s="1116"/>
      <c r="I89" s="1116">
        <v>8500</v>
      </c>
      <c r="J89" s="1118">
        <v>8771</v>
      </c>
      <c r="K89" s="1119" t="s">
        <v>617</v>
      </c>
      <c r="L89" s="1115">
        <v>7366</v>
      </c>
      <c r="M89" s="1115">
        <v>3614</v>
      </c>
      <c r="N89" s="1120"/>
      <c r="O89" s="1120">
        <v>43632</v>
      </c>
      <c r="P89" s="1129" t="s">
        <v>621</v>
      </c>
      <c r="Q89" s="1122" t="s">
        <v>626</v>
      </c>
      <c r="R89" s="1123">
        <v>82</v>
      </c>
      <c r="S89" s="1123">
        <v>58</v>
      </c>
      <c r="V89" s="1126"/>
      <c r="W89" s="1126"/>
      <c r="X89" s="1127"/>
      <c r="Y89" s="1134"/>
    </row>
    <row r="90" spans="1:25" s="1124" customFormat="1" ht="27.75" customHeight="1">
      <c r="A90" s="1112" t="s">
        <v>615</v>
      </c>
      <c r="B90" s="1113" t="s">
        <v>627</v>
      </c>
      <c r="C90" s="1113"/>
      <c r="D90" s="1115">
        <f t="shared" si="6"/>
        <v>0</v>
      </c>
      <c r="E90" s="1115"/>
      <c r="F90" s="1115"/>
      <c r="G90" s="1116">
        <f t="shared" si="7"/>
        <v>0</v>
      </c>
      <c r="H90" s="1116"/>
      <c r="I90" s="1116"/>
      <c r="J90" s="1118"/>
      <c r="K90" s="1119" t="s">
        <v>617</v>
      </c>
      <c r="L90" s="1115">
        <v>21067</v>
      </c>
      <c r="M90" s="1115">
        <v>10298</v>
      </c>
      <c r="N90" s="1120"/>
      <c r="O90" s="1120">
        <v>43646</v>
      </c>
      <c r="P90" s="1121" t="s">
        <v>628</v>
      </c>
      <c r="Q90" s="1122" t="s">
        <v>629</v>
      </c>
      <c r="R90" s="1123">
        <v>155</v>
      </c>
      <c r="S90" s="1123">
        <v>59</v>
      </c>
      <c r="T90" s="1130"/>
      <c r="U90" s="1133"/>
      <c r="V90" s="1125"/>
      <c r="W90" s="1126"/>
      <c r="X90" s="1126"/>
      <c r="Y90" s="1134"/>
    </row>
    <row r="91" spans="1:25" s="1124" customFormat="1" ht="27.75" customHeight="1">
      <c r="A91" s="1112" t="s">
        <v>630</v>
      </c>
      <c r="B91" s="1113" t="s">
        <v>631</v>
      </c>
      <c r="C91" s="1113"/>
      <c r="D91" s="1115">
        <f t="shared" si="6"/>
        <v>0</v>
      </c>
      <c r="E91" s="1115"/>
      <c r="F91" s="1115"/>
      <c r="G91" s="1116">
        <f t="shared" si="7"/>
        <v>578</v>
      </c>
      <c r="H91" s="1116"/>
      <c r="I91" s="1116">
        <v>417</v>
      </c>
      <c r="J91" s="1118">
        <v>161</v>
      </c>
      <c r="K91" s="1119" t="s">
        <v>109</v>
      </c>
      <c r="L91" s="1115">
        <v>64650</v>
      </c>
      <c r="M91" s="1115">
        <v>22552</v>
      </c>
      <c r="N91" s="1120"/>
      <c r="O91" s="1120">
        <v>43617</v>
      </c>
      <c r="P91" s="1121" t="s">
        <v>632</v>
      </c>
      <c r="Q91" s="1122" t="s">
        <v>633</v>
      </c>
      <c r="R91" s="1123">
        <v>3</v>
      </c>
      <c r="S91" s="1123">
        <v>60</v>
      </c>
      <c r="T91" s="1130"/>
      <c r="U91" s="1133"/>
      <c r="V91" s="1125"/>
      <c r="W91" s="1126"/>
      <c r="X91" s="1126"/>
      <c r="Y91" s="1134"/>
    </row>
    <row r="92" spans="1:25" s="1124" customFormat="1" ht="27.75" customHeight="1">
      <c r="A92" s="1112" t="s">
        <v>630</v>
      </c>
      <c r="B92" s="1113" t="s">
        <v>634</v>
      </c>
      <c r="C92" s="1113"/>
      <c r="D92" s="1115">
        <f t="shared" si="6"/>
        <v>0</v>
      </c>
      <c r="E92" s="1115"/>
      <c r="F92" s="1115"/>
      <c r="G92" s="1116">
        <f t="shared" si="7"/>
        <v>324</v>
      </c>
      <c r="H92" s="1116"/>
      <c r="I92" s="1117"/>
      <c r="J92" s="1118">
        <v>324</v>
      </c>
      <c r="K92" s="1119" t="s">
        <v>109</v>
      </c>
      <c r="L92" s="1115">
        <v>76420</v>
      </c>
      <c r="M92" s="1115">
        <v>23242</v>
      </c>
      <c r="N92" s="1120"/>
      <c r="O92" s="1120">
        <v>43619</v>
      </c>
      <c r="P92" s="1129" t="s">
        <v>497</v>
      </c>
      <c r="Q92" s="1122" t="s">
        <v>635</v>
      </c>
      <c r="R92" s="1123">
        <v>20</v>
      </c>
      <c r="S92" s="1123">
        <v>61</v>
      </c>
      <c r="T92" s="1131"/>
      <c r="U92" s="1131"/>
      <c r="V92" s="1127"/>
      <c r="W92" s="1127"/>
      <c r="X92" s="1127"/>
      <c r="Y92" s="1134"/>
    </row>
    <row r="93" spans="1:25" s="1124" customFormat="1" ht="27.75" customHeight="1">
      <c r="A93" s="1112" t="s">
        <v>630</v>
      </c>
      <c r="B93" s="1113" t="s">
        <v>600</v>
      </c>
      <c r="C93" s="1113"/>
      <c r="D93" s="1115">
        <f t="shared" si="6"/>
        <v>0</v>
      </c>
      <c r="E93" s="1115"/>
      <c r="F93" s="1115"/>
      <c r="G93" s="1116">
        <f t="shared" si="7"/>
        <v>0</v>
      </c>
      <c r="H93" s="1116"/>
      <c r="I93" s="1116"/>
      <c r="J93" s="1118"/>
      <c r="K93" s="1119" t="s">
        <v>109</v>
      </c>
      <c r="L93" s="1115">
        <v>2367</v>
      </c>
      <c r="M93" s="1115">
        <v>7102</v>
      </c>
      <c r="N93" s="1120"/>
      <c r="O93" s="1120">
        <v>43620</v>
      </c>
      <c r="P93" s="1121" t="s">
        <v>636</v>
      </c>
      <c r="Q93" s="1122" t="s">
        <v>637</v>
      </c>
      <c r="R93" s="1123">
        <v>26</v>
      </c>
      <c r="S93" s="1123">
        <v>62</v>
      </c>
      <c r="T93" s="1133"/>
      <c r="U93" s="1133"/>
      <c r="V93" s="1126"/>
      <c r="W93" s="1126"/>
      <c r="X93" s="1127"/>
      <c r="Y93" s="1126"/>
    </row>
    <row r="94" spans="1:25" s="1124" customFormat="1" ht="27.75" customHeight="1">
      <c r="A94" s="1112" t="s">
        <v>630</v>
      </c>
      <c r="B94" s="1113" t="s">
        <v>631</v>
      </c>
      <c r="C94" s="1113"/>
      <c r="D94" s="1115">
        <f t="shared" si="6"/>
        <v>0</v>
      </c>
      <c r="E94" s="1128"/>
      <c r="F94" s="1128"/>
      <c r="G94" s="1116">
        <f t="shared" si="7"/>
        <v>729</v>
      </c>
      <c r="H94" s="1116"/>
      <c r="I94" s="1117"/>
      <c r="J94" s="1118">
        <v>729</v>
      </c>
      <c r="K94" s="1119" t="s">
        <v>109</v>
      </c>
      <c r="L94" s="1115">
        <v>2018</v>
      </c>
      <c r="M94" s="1115">
        <v>18543</v>
      </c>
      <c r="N94" s="1120"/>
      <c r="O94" s="1120">
        <v>43621</v>
      </c>
      <c r="P94" s="1121" t="s">
        <v>621</v>
      </c>
      <c r="Q94" s="1122" t="s">
        <v>638</v>
      </c>
      <c r="R94" s="1123">
        <v>34</v>
      </c>
      <c r="S94" s="1123">
        <v>63</v>
      </c>
      <c r="V94" s="1126"/>
      <c r="W94" s="1126"/>
      <c r="X94" s="1126"/>
      <c r="Y94" s="1134"/>
    </row>
    <row r="95" spans="1:23" s="1124" customFormat="1" ht="27.75" customHeight="1">
      <c r="A95" s="1112" t="s">
        <v>630</v>
      </c>
      <c r="B95" s="1113" t="s">
        <v>639</v>
      </c>
      <c r="C95" s="1113"/>
      <c r="D95" s="1115">
        <f t="shared" si="6"/>
        <v>0</v>
      </c>
      <c r="E95" s="1128"/>
      <c r="F95" s="1128"/>
      <c r="G95" s="1116">
        <f t="shared" si="7"/>
        <v>619</v>
      </c>
      <c r="H95" s="1116"/>
      <c r="I95" s="1117"/>
      <c r="J95" s="1135">
        <v>619</v>
      </c>
      <c r="K95" s="1119" t="s">
        <v>640</v>
      </c>
      <c r="L95" s="1115">
        <v>4033</v>
      </c>
      <c r="M95" s="1115">
        <v>1209</v>
      </c>
      <c r="N95" s="1120"/>
      <c r="O95" s="1120">
        <v>43621</v>
      </c>
      <c r="P95" s="1121" t="s">
        <v>453</v>
      </c>
      <c r="Q95" s="1161" t="s">
        <v>641</v>
      </c>
      <c r="R95" s="1123">
        <v>36</v>
      </c>
      <c r="S95" s="1123">
        <v>64</v>
      </c>
      <c r="T95" s="1130"/>
      <c r="W95" s="1137"/>
    </row>
    <row r="96" spans="1:25" s="1124" customFormat="1" ht="27.75" customHeight="1">
      <c r="A96" s="1112" t="s">
        <v>630</v>
      </c>
      <c r="B96" s="1113" t="s">
        <v>639</v>
      </c>
      <c r="C96" s="1113"/>
      <c r="D96" s="1115">
        <f t="shared" si="6"/>
        <v>0</v>
      </c>
      <c r="E96" s="1128"/>
      <c r="F96" s="1128"/>
      <c r="G96" s="1116">
        <f t="shared" si="7"/>
        <v>631</v>
      </c>
      <c r="H96" s="1116"/>
      <c r="I96" s="1117"/>
      <c r="J96" s="1118">
        <v>631</v>
      </c>
      <c r="K96" s="1119" t="s">
        <v>640</v>
      </c>
      <c r="L96" s="1115">
        <v>3828</v>
      </c>
      <c r="M96" s="1115">
        <v>1814</v>
      </c>
      <c r="N96" s="1120"/>
      <c r="O96" s="1120">
        <v>43622</v>
      </c>
      <c r="P96" s="1121" t="s">
        <v>618</v>
      </c>
      <c r="Q96" s="1122" t="s">
        <v>642</v>
      </c>
      <c r="R96" s="1123">
        <v>43</v>
      </c>
      <c r="S96" s="1123">
        <v>65</v>
      </c>
      <c r="V96" s="1126"/>
      <c r="W96" s="1153"/>
      <c r="X96" s="1127"/>
      <c r="Y96" s="1126"/>
    </row>
    <row r="97" spans="1:19" s="1124" customFormat="1" ht="27.75" customHeight="1">
      <c r="A97" s="1112" t="s">
        <v>630</v>
      </c>
      <c r="B97" s="1113" t="s">
        <v>643</v>
      </c>
      <c r="C97" s="1113"/>
      <c r="D97" s="1115">
        <f t="shared" si="6"/>
        <v>0</v>
      </c>
      <c r="E97" s="1115"/>
      <c r="F97" s="1115"/>
      <c r="G97" s="1116">
        <f t="shared" si="7"/>
        <v>1052</v>
      </c>
      <c r="H97" s="1116"/>
      <c r="I97" s="1116">
        <v>400</v>
      </c>
      <c r="J97" s="1118">
        <v>652</v>
      </c>
      <c r="K97" s="1119" t="s">
        <v>109</v>
      </c>
      <c r="L97" s="1115">
        <v>53240</v>
      </c>
      <c r="M97" s="1115">
        <v>15972</v>
      </c>
      <c r="N97" s="1120"/>
      <c r="O97" s="1120">
        <v>43623</v>
      </c>
      <c r="P97" s="1121" t="s">
        <v>398</v>
      </c>
      <c r="Q97" s="1122" t="s">
        <v>644</v>
      </c>
      <c r="R97" s="1123">
        <v>44</v>
      </c>
      <c r="S97" s="1123">
        <v>66</v>
      </c>
    </row>
    <row r="98" spans="1:21" s="1124" customFormat="1" ht="27.75" customHeight="1">
      <c r="A98" s="1112" t="s">
        <v>630</v>
      </c>
      <c r="B98" s="1113" t="s">
        <v>625</v>
      </c>
      <c r="C98" s="1113"/>
      <c r="D98" s="1115">
        <f t="shared" si="6"/>
        <v>0</v>
      </c>
      <c r="E98" s="1115"/>
      <c r="F98" s="1115"/>
      <c r="G98" s="1116">
        <f t="shared" si="7"/>
        <v>454</v>
      </c>
      <c r="H98" s="1165"/>
      <c r="I98" s="1117"/>
      <c r="J98" s="1118">
        <v>454</v>
      </c>
      <c r="K98" s="1119" t="s">
        <v>640</v>
      </c>
      <c r="L98" s="1115">
        <v>2248</v>
      </c>
      <c r="M98" s="1115">
        <v>1136</v>
      </c>
      <c r="N98" s="1120"/>
      <c r="O98" s="1120">
        <v>43623</v>
      </c>
      <c r="P98" s="1121" t="s">
        <v>645</v>
      </c>
      <c r="Q98" s="1122" t="s">
        <v>646</v>
      </c>
      <c r="R98" s="1123">
        <v>47</v>
      </c>
      <c r="S98" s="1123">
        <v>67</v>
      </c>
      <c r="T98" s="1131"/>
      <c r="U98" s="1131"/>
    </row>
    <row r="99" spans="1:25" s="1124" customFormat="1" ht="27.75" customHeight="1">
      <c r="A99" s="1112" t="s">
        <v>630</v>
      </c>
      <c r="B99" s="1113" t="s">
        <v>634</v>
      </c>
      <c r="C99" s="1113"/>
      <c r="D99" s="1115">
        <f t="shared" si="6"/>
        <v>0</v>
      </c>
      <c r="E99" s="1115"/>
      <c r="F99" s="1115"/>
      <c r="G99" s="1116">
        <f t="shared" si="7"/>
        <v>297</v>
      </c>
      <c r="H99" s="1116"/>
      <c r="I99" s="1117">
        <v>16</v>
      </c>
      <c r="J99" s="1118">
        <v>281</v>
      </c>
      <c r="K99" s="1119" t="s">
        <v>109</v>
      </c>
      <c r="L99" s="1115">
        <v>58939</v>
      </c>
      <c r="M99" s="1115">
        <v>18159</v>
      </c>
      <c r="N99" s="1120"/>
      <c r="O99" s="1120">
        <v>43626</v>
      </c>
      <c r="P99" s="1129" t="s">
        <v>647</v>
      </c>
      <c r="Q99" s="1122" t="s">
        <v>648</v>
      </c>
      <c r="R99" s="1123">
        <v>57</v>
      </c>
      <c r="S99" s="1123">
        <v>68</v>
      </c>
      <c r="T99" s="1130"/>
      <c r="U99" s="1131"/>
      <c r="V99" s="1132"/>
      <c r="W99" s="1139"/>
      <c r="X99" s="1127"/>
      <c r="Y99" s="1134"/>
    </row>
    <row r="100" spans="1:25" s="1124" customFormat="1" ht="27.75" customHeight="1">
      <c r="A100" s="1112" t="s">
        <v>630</v>
      </c>
      <c r="B100" s="1113" t="s">
        <v>649</v>
      </c>
      <c r="C100" s="1113"/>
      <c r="D100" s="1115">
        <f t="shared" si="6"/>
        <v>0</v>
      </c>
      <c r="E100" s="1115"/>
      <c r="F100" s="1115"/>
      <c r="G100" s="1116">
        <f t="shared" si="7"/>
        <v>2956</v>
      </c>
      <c r="H100" s="1116"/>
      <c r="I100" s="1117"/>
      <c r="J100" s="1118">
        <v>2956</v>
      </c>
      <c r="K100" s="1119" t="s">
        <v>109</v>
      </c>
      <c r="L100" s="1115">
        <v>62838</v>
      </c>
      <c r="M100" s="1115">
        <v>18852</v>
      </c>
      <c r="N100" s="1120"/>
      <c r="O100" s="1120">
        <v>43626</v>
      </c>
      <c r="P100" s="1121" t="s">
        <v>621</v>
      </c>
      <c r="Q100" s="1122" t="s">
        <v>650</v>
      </c>
      <c r="R100" s="1123">
        <v>60</v>
      </c>
      <c r="S100" s="1123">
        <v>69</v>
      </c>
      <c r="U100" s="1140"/>
      <c r="V100" s="1126"/>
      <c r="W100" s="1126"/>
      <c r="X100" s="1126"/>
      <c r="Y100" s="1134"/>
    </row>
    <row r="101" spans="1:24" s="1124" customFormat="1" ht="27.75" customHeight="1">
      <c r="A101" s="1112" t="s">
        <v>630</v>
      </c>
      <c r="B101" s="1113" t="s">
        <v>600</v>
      </c>
      <c r="C101" s="1113"/>
      <c r="D101" s="1115">
        <f t="shared" si="6"/>
        <v>0</v>
      </c>
      <c r="E101" s="1115"/>
      <c r="F101" s="1115"/>
      <c r="G101" s="1116">
        <f t="shared" si="7"/>
        <v>1095</v>
      </c>
      <c r="H101" s="1116"/>
      <c r="I101" s="1117">
        <v>164</v>
      </c>
      <c r="J101" s="1118">
        <v>931</v>
      </c>
      <c r="K101" s="1119" t="s">
        <v>109</v>
      </c>
      <c r="L101" s="1115">
        <v>55719</v>
      </c>
      <c r="M101" s="1115">
        <v>27734</v>
      </c>
      <c r="N101" s="1120"/>
      <c r="O101" s="1120">
        <v>43627</v>
      </c>
      <c r="P101" s="1121" t="s">
        <v>651</v>
      </c>
      <c r="Q101" s="1122" t="s">
        <v>652</v>
      </c>
      <c r="R101" s="1123">
        <v>61</v>
      </c>
      <c r="S101" s="1123">
        <v>70</v>
      </c>
      <c r="U101" s="1127"/>
      <c r="V101" s="1127"/>
      <c r="W101" s="1134"/>
      <c r="X101" s="1134"/>
    </row>
    <row r="102" spans="1:19" s="1124" customFormat="1" ht="27.75" customHeight="1">
      <c r="A102" s="1112" t="s">
        <v>630</v>
      </c>
      <c r="B102" s="1113" t="s">
        <v>627</v>
      </c>
      <c r="C102" s="1113"/>
      <c r="D102" s="1115">
        <f t="shared" si="6"/>
        <v>0</v>
      </c>
      <c r="E102" s="1115"/>
      <c r="F102" s="1115"/>
      <c r="G102" s="1116">
        <f t="shared" si="7"/>
        <v>1761</v>
      </c>
      <c r="H102" s="1116"/>
      <c r="I102" s="1117"/>
      <c r="J102" s="1118">
        <v>1761</v>
      </c>
      <c r="K102" s="1119" t="s">
        <v>640</v>
      </c>
      <c r="L102" s="1115">
        <v>33400</v>
      </c>
      <c r="M102" s="1115">
        <v>11477</v>
      </c>
      <c r="N102" s="1120"/>
      <c r="O102" s="1120">
        <v>43627</v>
      </c>
      <c r="P102" s="1121" t="s">
        <v>653</v>
      </c>
      <c r="Q102" s="1122" t="s">
        <v>654</v>
      </c>
      <c r="R102" s="1123">
        <v>65</v>
      </c>
      <c r="S102" s="1123">
        <v>71</v>
      </c>
    </row>
    <row r="103" spans="1:25" s="1124" customFormat="1" ht="27.75" customHeight="1">
      <c r="A103" s="1112" t="s">
        <v>630</v>
      </c>
      <c r="B103" s="1113" t="s">
        <v>655</v>
      </c>
      <c r="C103" s="1113"/>
      <c r="D103" s="1115">
        <f t="shared" si="6"/>
        <v>0</v>
      </c>
      <c r="E103" s="1115"/>
      <c r="F103" s="1115"/>
      <c r="G103" s="1116">
        <f t="shared" si="7"/>
        <v>0</v>
      </c>
      <c r="H103" s="1116"/>
      <c r="I103" s="1117"/>
      <c r="J103" s="1118"/>
      <c r="K103" s="1119" t="s">
        <v>109</v>
      </c>
      <c r="L103" s="1115">
        <v>40500</v>
      </c>
      <c r="M103" s="1115">
        <v>28388</v>
      </c>
      <c r="N103" s="1120"/>
      <c r="O103" s="1120">
        <v>43628</v>
      </c>
      <c r="P103" s="1121" t="s">
        <v>656</v>
      </c>
      <c r="Q103" s="1122" t="s">
        <v>657</v>
      </c>
      <c r="R103" s="1123">
        <v>67</v>
      </c>
      <c r="S103" s="1123">
        <v>72</v>
      </c>
      <c r="V103" s="1126"/>
      <c r="W103" s="1126"/>
      <c r="X103" s="1126"/>
      <c r="Y103" s="1126"/>
    </row>
    <row r="104" spans="1:22" s="1124" customFormat="1" ht="27.75" customHeight="1">
      <c r="A104" s="1112" t="s">
        <v>630</v>
      </c>
      <c r="B104" s="1113" t="s">
        <v>639</v>
      </c>
      <c r="C104" s="1113"/>
      <c r="D104" s="1115">
        <f t="shared" si="6"/>
        <v>0</v>
      </c>
      <c r="E104" s="1128"/>
      <c r="F104" s="1128"/>
      <c r="G104" s="1116">
        <f t="shared" si="7"/>
        <v>520</v>
      </c>
      <c r="H104" s="1116"/>
      <c r="I104" s="1116"/>
      <c r="J104" s="1118">
        <v>520</v>
      </c>
      <c r="K104" s="1119" t="s">
        <v>640</v>
      </c>
      <c r="L104" s="1115">
        <v>3785</v>
      </c>
      <c r="M104" s="1115">
        <v>2448</v>
      </c>
      <c r="N104" s="1120"/>
      <c r="O104" s="1120">
        <v>43631</v>
      </c>
      <c r="P104" s="1121" t="s">
        <v>623</v>
      </c>
      <c r="Q104" s="1122" t="s">
        <v>658</v>
      </c>
      <c r="R104" s="1123">
        <v>81</v>
      </c>
      <c r="S104" s="1123">
        <v>73</v>
      </c>
      <c r="U104" s="1130"/>
      <c r="V104" s="1130"/>
    </row>
    <row r="105" spans="1:25" s="1124" customFormat="1" ht="27.75" customHeight="1">
      <c r="A105" s="1112" t="s">
        <v>630</v>
      </c>
      <c r="B105" s="1113" t="s">
        <v>600</v>
      </c>
      <c r="C105" s="1113"/>
      <c r="D105" s="1115">
        <f t="shared" si="6"/>
        <v>0</v>
      </c>
      <c r="E105" s="1128"/>
      <c r="F105" s="1128"/>
      <c r="G105" s="1116">
        <f t="shared" si="7"/>
        <v>4261</v>
      </c>
      <c r="H105" s="1116"/>
      <c r="I105" s="1116"/>
      <c r="J105" s="1118">
        <v>4261</v>
      </c>
      <c r="K105" s="1119" t="s">
        <v>109</v>
      </c>
      <c r="L105" s="1115">
        <v>58752</v>
      </c>
      <c r="M105" s="1115">
        <v>17626</v>
      </c>
      <c r="N105" s="1120"/>
      <c r="O105" s="1120">
        <v>43633</v>
      </c>
      <c r="P105" s="1121" t="s">
        <v>621</v>
      </c>
      <c r="Q105" s="1122" t="s">
        <v>659</v>
      </c>
      <c r="R105" s="1123">
        <v>88</v>
      </c>
      <c r="S105" s="1123">
        <v>74</v>
      </c>
      <c r="U105" s="1130"/>
      <c r="V105" s="1126"/>
      <c r="W105" s="1126"/>
      <c r="X105" s="1126"/>
      <c r="Y105" s="1134"/>
    </row>
    <row r="106" spans="1:24" s="1124" customFormat="1" ht="27.75" customHeight="1">
      <c r="A106" s="1112" t="s">
        <v>630</v>
      </c>
      <c r="B106" s="1113" t="s">
        <v>649</v>
      </c>
      <c r="C106" s="1113"/>
      <c r="D106" s="1115">
        <f t="shared" si="6"/>
        <v>0</v>
      </c>
      <c r="E106" s="1128"/>
      <c r="F106" s="1128"/>
      <c r="G106" s="1116">
        <f t="shared" si="7"/>
        <v>1664</v>
      </c>
      <c r="H106" s="1116"/>
      <c r="I106" s="1116">
        <v>104</v>
      </c>
      <c r="J106" s="1118">
        <v>1560</v>
      </c>
      <c r="K106" s="1119" t="s">
        <v>109</v>
      </c>
      <c r="L106" s="1115">
        <v>70826</v>
      </c>
      <c r="M106" s="1115">
        <v>23217</v>
      </c>
      <c r="N106" s="1120"/>
      <c r="O106" s="1120">
        <v>43634</v>
      </c>
      <c r="P106" s="1121" t="s">
        <v>621</v>
      </c>
      <c r="Q106" s="1122" t="s">
        <v>660</v>
      </c>
      <c r="R106" s="1123">
        <v>91</v>
      </c>
      <c r="S106" s="1123">
        <v>75</v>
      </c>
      <c r="W106" s="1143"/>
      <c r="X106" s="1144"/>
    </row>
    <row r="107" spans="1:24" s="1124" customFormat="1" ht="27.75" customHeight="1">
      <c r="A107" s="1112" t="s">
        <v>630</v>
      </c>
      <c r="B107" s="1113" t="s">
        <v>634</v>
      </c>
      <c r="C107" s="1113"/>
      <c r="D107" s="1115">
        <f t="shared" si="6"/>
        <v>0</v>
      </c>
      <c r="E107" s="1115"/>
      <c r="F107" s="1115"/>
      <c r="G107" s="1116">
        <f t="shared" si="7"/>
        <v>1214</v>
      </c>
      <c r="H107" s="1116"/>
      <c r="I107" s="1116">
        <v>706</v>
      </c>
      <c r="J107" s="1118">
        <v>508</v>
      </c>
      <c r="K107" s="1119" t="s">
        <v>109</v>
      </c>
      <c r="L107" s="1115">
        <v>68392</v>
      </c>
      <c r="M107" s="1115">
        <v>26276</v>
      </c>
      <c r="N107" s="1120"/>
      <c r="O107" s="1120">
        <v>43634</v>
      </c>
      <c r="P107" s="1121" t="s">
        <v>497</v>
      </c>
      <c r="Q107" s="1122" t="s">
        <v>661</v>
      </c>
      <c r="R107" s="1123">
        <v>93</v>
      </c>
      <c r="S107" s="1123">
        <v>76</v>
      </c>
      <c r="W107" s="1166"/>
      <c r="X107" s="1144"/>
    </row>
    <row r="108" spans="1:22" s="1124" customFormat="1" ht="27.75" customHeight="1">
      <c r="A108" s="1112" t="s">
        <v>630</v>
      </c>
      <c r="B108" s="1113" t="s">
        <v>627</v>
      </c>
      <c r="C108" s="1113"/>
      <c r="D108" s="1115">
        <f t="shared" si="6"/>
        <v>0</v>
      </c>
      <c r="E108" s="1115"/>
      <c r="F108" s="1115"/>
      <c r="G108" s="1116">
        <f t="shared" si="7"/>
        <v>270</v>
      </c>
      <c r="H108" s="1116"/>
      <c r="I108" s="1117">
        <v>2</v>
      </c>
      <c r="J108" s="1135">
        <v>268</v>
      </c>
      <c r="K108" s="1119" t="s">
        <v>640</v>
      </c>
      <c r="L108" s="1115">
        <v>2924</v>
      </c>
      <c r="M108" s="1115">
        <v>1468</v>
      </c>
      <c r="N108" s="1120"/>
      <c r="O108" s="1120">
        <v>43635</v>
      </c>
      <c r="P108" s="1121" t="s">
        <v>645</v>
      </c>
      <c r="Q108" s="1122" t="s">
        <v>662</v>
      </c>
      <c r="R108" s="1123">
        <v>99</v>
      </c>
      <c r="S108" s="1123">
        <v>77</v>
      </c>
      <c r="U108" s="1133"/>
      <c r="V108" s="1133"/>
    </row>
    <row r="109" spans="1:25" s="1124" customFormat="1" ht="26.25" customHeight="1">
      <c r="A109" s="1112" t="s">
        <v>630</v>
      </c>
      <c r="B109" s="1113" t="s">
        <v>631</v>
      </c>
      <c r="C109" s="1113"/>
      <c r="D109" s="1115">
        <f t="shared" si="6"/>
        <v>0</v>
      </c>
      <c r="E109" s="1115"/>
      <c r="F109" s="1115"/>
      <c r="G109" s="1116">
        <f t="shared" si="7"/>
        <v>604</v>
      </c>
      <c r="H109" s="1116"/>
      <c r="I109" s="1116"/>
      <c r="J109" s="1118">
        <v>604</v>
      </c>
      <c r="K109" s="1119" t="s">
        <v>109</v>
      </c>
      <c r="L109" s="1115">
        <v>59454</v>
      </c>
      <c r="M109" s="1115">
        <v>19152</v>
      </c>
      <c r="N109" s="1120"/>
      <c r="O109" s="1120">
        <v>43636</v>
      </c>
      <c r="P109" s="1121" t="s">
        <v>621</v>
      </c>
      <c r="Q109" s="1122" t="s">
        <v>663</v>
      </c>
      <c r="R109" s="1123">
        <v>101</v>
      </c>
      <c r="S109" s="1123">
        <v>78</v>
      </c>
      <c r="T109" s="1133"/>
      <c r="U109" s="1133"/>
      <c r="V109" s="1126"/>
      <c r="W109" s="1126"/>
      <c r="X109" s="1126"/>
      <c r="Y109" s="1138"/>
    </row>
    <row r="110" spans="1:26" s="1124" customFormat="1" ht="27.75" customHeight="1">
      <c r="A110" s="1112" t="s">
        <v>630</v>
      </c>
      <c r="B110" s="1113" t="s">
        <v>600</v>
      </c>
      <c r="C110" s="1113"/>
      <c r="D110" s="1115">
        <f t="shared" si="6"/>
        <v>0</v>
      </c>
      <c r="E110" s="1115"/>
      <c r="F110" s="1115"/>
      <c r="G110" s="1116">
        <f t="shared" si="7"/>
        <v>958</v>
      </c>
      <c r="H110" s="1117"/>
      <c r="I110" s="1116">
        <v>42</v>
      </c>
      <c r="J110" s="1118">
        <v>916</v>
      </c>
      <c r="K110" s="1119" t="s">
        <v>109</v>
      </c>
      <c r="L110" s="1115">
        <v>55680</v>
      </c>
      <c r="M110" s="1115">
        <v>20732</v>
      </c>
      <c r="N110" s="1120"/>
      <c r="O110" s="1120">
        <v>43637</v>
      </c>
      <c r="P110" s="1121" t="s">
        <v>651</v>
      </c>
      <c r="Q110" s="1122" t="s">
        <v>664</v>
      </c>
      <c r="R110" s="1123">
        <v>106</v>
      </c>
      <c r="S110" s="1123">
        <v>79</v>
      </c>
      <c r="T110" s="1130"/>
      <c r="U110" s="1131"/>
      <c r="V110" s="1134"/>
      <c r="W110" s="1126"/>
      <c r="X110" s="1126"/>
      <c r="Y110" s="1125"/>
      <c r="Z110" s="1133"/>
    </row>
    <row r="111" spans="1:26" s="1124" customFormat="1" ht="27.75" customHeight="1">
      <c r="A111" s="1112" t="s">
        <v>630</v>
      </c>
      <c r="B111" s="1113" t="s">
        <v>639</v>
      </c>
      <c r="C111" s="1113"/>
      <c r="D111" s="1115">
        <f t="shared" si="6"/>
        <v>0</v>
      </c>
      <c r="E111" s="1115"/>
      <c r="F111" s="1115"/>
      <c r="G111" s="1116">
        <f t="shared" si="7"/>
        <v>674</v>
      </c>
      <c r="H111" s="1116"/>
      <c r="I111" s="1116"/>
      <c r="J111" s="1118">
        <v>674</v>
      </c>
      <c r="K111" s="1119" t="s">
        <v>640</v>
      </c>
      <c r="L111" s="1115">
        <v>4033</v>
      </c>
      <c r="M111" s="1115">
        <v>1209</v>
      </c>
      <c r="N111" s="1120"/>
      <c r="O111" s="1120">
        <v>43640</v>
      </c>
      <c r="P111" s="1121" t="s">
        <v>453</v>
      </c>
      <c r="Q111" s="1122" t="s">
        <v>641</v>
      </c>
      <c r="R111" s="1123">
        <v>124</v>
      </c>
      <c r="S111" s="1123">
        <v>80</v>
      </c>
      <c r="V111" s="1126"/>
      <c r="W111" s="1126"/>
      <c r="X111" s="1126"/>
      <c r="Y111" s="1132"/>
      <c r="Z111" s="1131"/>
    </row>
    <row r="112" spans="1:25" s="1124" customFormat="1" ht="27.75" customHeight="1" thickBot="1">
      <c r="A112" s="1112" t="s">
        <v>630</v>
      </c>
      <c r="B112" s="1113" t="s">
        <v>627</v>
      </c>
      <c r="C112" s="1113"/>
      <c r="D112" s="1115">
        <f t="shared" si="6"/>
        <v>0</v>
      </c>
      <c r="E112" s="1115"/>
      <c r="F112" s="1115"/>
      <c r="G112" s="1116">
        <f t="shared" si="7"/>
        <v>5419</v>
      </c>
      <c r="H112" s="1116"/>
      <c r="I112" s="1116">
        <v>48</v>
      </c>
      <c r="J112" s="1118">
        <v>5371</v>
      </c>
      <c r="K112" s="1119" t="s">
        <v>640</v>
      </c>
      <c r="L112" s="1115">
        <v>36387</v>
      </c>
      <c r="M112" s="1115">
        <v>15876</v>
      </c>
      <c r="N112" s="1120"/>
      <c r="O112" s="1120">
        <v>43640</v>
      </c>
      <c r="P112" s="1121" t="s">
        <v>653</v>
      </c>
      <c r="Q112" s="1122" t="s">
        <v>665</v>
      </c>
      <c r="R112" s="1123">
        <v>125</v>
      </c>
      <c r="S112" s="1123">
        <v>81</v>
      </c>
      <c r="T112" s="1131"/>
      <c r="U112" s="1131"/>
      <c r="V112" s="1126"/>
      <c r="W112" s="1126"/>
      <c r="X112" s="1126"/>
      <c r="Y112" s="1132"/>
    </row>
    <row r="113" spans="1:21" s="1134" customFormat="1" ht="27.75" customHeight="1" thickBot="1" thickTop="1">
      <c r="A113" s="1145"/>
      <c r="B113" s="1146"/>
      <c r="C113" s="1146"/>
      <c r="D113" s="1147">
        <f aca="true" t="shared" si="8" ref="D113:L113">SUM(D86:D112)</f>
        <v>0</v>
      </c>
      <c r="E113" s="1147">
        <f t="shared" si="8"/>
        <v>0</v>
      </c>
      <c r="F113" s="1147">
        <f t="shared" si="8"/>
        <v>0</v>
      </c>
      <c r="G113" s="1147">
        <f t="shared" si="8"/>
        <v>60083</v>
      </c>
      <c r="H113" s="1147">
        <f t="shared" si="8"/>
        <v>0</v>
      </c>
      <c r="I113" s="1147">
        <f t="shared" si="8"/>
        <v>16894</v>
      </c>
      <c r="J113" s="1147">
        <f t="shared" si="8"/>
        <v>43189</v>
      </c>
      <c r="K113" s="1147">
        <f t="shared" si="8"/>
        <v>0</v>
      </c>
      <c r="L113" s="1147">
        <f t="shared" si="8"/>
        <v>865798</v>
      </c>
      <c r="M113" s="1147">
        <f>SUM(M86:M112)</f>
        <v>346161</v>
      </c>
      <c r="N113" s="1148"/>
      <c r="O113" s="1148"/>
      <c r="P113" s="1149"/>
      <c r="Q113" s="1150"/>
      <c r="R113" s="1147"/>
      <c r="S113" s="1151"/>
      <c r="U113" s="1152"/>
    </row>
    <row r="114" spans="1:21" s="1134" customFormat="1" ht="27.75" customHeight="1" thickTop="1">
      <c r="A114" s="1153"/>
      <c r="B114" s="1154"/>
      <c r="C114" s="1154"/>
      <c r="D114" s="1126"/>
      <c r="E114" s="1126"/>
      <c r="F114" s="1126"/>
      <c r="G114" s="1153"/>
      <c r="H114" s="1153"/>
      <c r="I114" s="1153"/>
      <c r="J114" s="1155"/>
      <c r="K114" s="1156"/>
      <c r="L114" s="1126"/>
      <c r="M114" s="1126"/>
      <c r="N114" s="1157"/>
      <c r="O114" s="1157"/>
      <c r="P114" s="1158"/>
      <c r="Q114" s="1159"/>
      <c r="R114" s="1126"/>
      <c r="S114" s="1126"/>
      <c r="U114" s="1152"/>
    </row>
    <row r="115" spans="1:21" s="1134" customFormat="1" ht="27.75" customHeight="1">
      <c r="A115" s="1153"/>
      <c r="B115" s="1154"/>
      <c r="C115" s="1154"/>
      <c r="D115" s="1126"/>
      <c r="E115" s="1126"/>
      <c r="F115" s="1126"/>
      <c r="G115" s="1153"/>
      <c r="H115" s="1153"/>
      <c r="I115" s="1153"/>
      <c r="J115" s="1155"/>
      <c r="K115" s="1156"/>
      <c r="L115" s="1126"/>
      <c r="M115" s="1126"/>
      <c r="N115" s="1157"/>
      <c r="O115" s="1157"/>
      <c r="P115" s="1158"/>
      <c r="Q115" s="1159"/>
      <c r="R115" s="1126"/>
      <c r="S115" s="1126"/>
      <c r="U115" s="1152"/>
    </row>
    <row r="116" spans="1:21" s="1134" customFormat="1" ht="27.75" customHeight="1">
      <c r="A116" s="1153"/>
      <c r="B116" s="1154"/>
      <c r="C116" s="1154"/>
      <c r="D116" s="1126"/>
      <c r="E116" s="1126"/>
      <c r="F116" s="1126"/>
      <c r="G116" s="1153"/>
      <c r="H116" s="1153"/>
      <c r="I116" s="1153"/>
      <c r="J116" s="1155"/>
      <c r="K116" s="1156"/>
      <c r="L116" s="1126"/>
      <c r="M116" s="1126"/>
      <c r="N116" s="1157"/>
      <c r="O116" s="1157"/>
      <c r="P116" s="1158"/>
      <c r="Q116" s="1159"/>
      <c r="R116" s="1126"/>
      <c r="S116" s="1126"/>
      <c r="U116" s="1152"/>
    </row>
    <row r="117" spans="1:21" s="1134" customFormat="1" ht="27.75" customHeight="1">
      <c r="A117" s="1153"/>
      <c r="B117" s="1154"/>
      <c r="C117" s="1154"/>
      <c r="D117" s="1126"/>
      <c r="E117" s="1126"/>
      <c r="F117" s="1126"/>
      <c r="G117" s="1153"/>
      <c r="H117" s="1153"/>
      <c r="I117" s="1153"/>
      <c r="J117" s="1155"/>
      <c r="K117" s="1156"/>
      <c r="L117" s="1126"/>
      <c r="M117" s="1126"/>
      <c r="N117" s="1157"/>
      <c r="O117" s="1157"/>
      <c r="P117" s="1158"/>
      <c r="Q117" s="1159"/>
      <c r="R117" s="1126"/>
      <c r="S117" s="1126"/>
      <c r="U117" s="1152"/>
    </row>
    <row r="118" spans="1:18" ht="34.5">
      <c r="A118" s="1031" t="s">
        <v>564</v>
      </c>
      <c r="B118" s="1032"/>
      <c r="C118" s="1032"/>
      <c r="D118" s="1033"/>
      <c r="E118" s="1034" t="s">
        <v>565</v>
      </c>
      <c r="F118" s="1035"/>
      <c r="G118" s="1035"/>
      <c r="H118" s="1036"/>
      <c r="I118" s="1037"/>
      <c r="J118" s="1037"/>
      <c r="K118" s="1038"/>
      <c r="L118" s="1037"/>
      <c r="M118" s="1039"/>
      <c r="P118" s="1042"/>
      <c r="Q118" s="1043" t="s">
        <v>566</v>
      </c>
      <c r="R118" s="1044"/>
    </row>
    <row r="119" spans="1:18" ht="34.5" customHeight="1">
      <c r="A119" s="1031" t="s">
        <v>567</v>
      </c>
      <c r="B119" s="1032"/>
      <c r="C119" s="1048"/>
      <c r="D119" s="1049"/>
      <c r="E119" s="1050" t="s">
        <v>568</v>
      </c>
      <c r="F119" s="1051"/>
      <c r="G119" s="1052"/>
      <c r="H119" s="1053"/>
      <c r="I119" s="1052"/>
      <c r="J119" s="1052"/>
      <c r="K119" s="1038"/>
      <c r="L119" s="1037"/>
      <c r="M119" s="1039"/>
      <c r="Q119" s="1055" t="s">
        <v>569</v>
      </c>
      <c r="R119" s="1044"/>
    </row>
    <row r="120" spans="1:18" ht="27.75" thickBot="1">
      <c r="A120" s="1056" t="s">
        <v>666</v>
      </c>
      <c r="B120" s="1032"/>
      <c r="C120" s="1032"/>
      <c r="D120" s="1049"/>
      <c r="E120" s="1057" t="s">
        <v>571</v>
      </c>
      <c r="F120" s="1035"/>
      <c r="G120" s="1035"/>
      <c r="H120" s="1036"/>
      <c r="I120" s="1037"/>
      <c r="J120" s="1037"/>
      <c r="K120" s="1038"/>
      <c r="L120" s="1037"/>
      <c r="M120" s="1037"/>
      <c r="Q120" s="1058" t="s">
        <v>667</v>
      </c>
      <c r="R120" s="1044"/>
    </row>
    <row r="121" spans="1:19" ht="27.75" customHeight="1" thickTop="1">
      <c r="A121" s="1059"/>
      <c r="B121" s="1060"/>
      <c r="C121" s="1060"/>
      <c r="D121" s="1061" t="s">
        <v>33</v>
      </c>
      <c r="E121" s="1062" t="s">
        <v>573</v>
      </c>
      <c r="F121" s="1062"/>
      <c r="G121" s="1063" t="s">
        <v>574</v>
      </c>
      <c r="H121" s="1231" t="s">
        <v>53</v>
      </c>
      <c r="I121" s="1232"/>
      <c r="J121" s="1231" t="s">
        <v>575</v>
      </c>
      <c r="K121" s="1233"/>
      <c r="L121" s="1064"/>
      <c r="M121" s="1064"/>
      <c r="N121" s="1065"/>
      <c r="O121" s="1066"/>
      <c r="P121" s="1067"/>
      <c r="Q121" s="1068"/>
      <c r="R121" s="1069"/>
      <c r="S121" s="1070"/>
    </row>
    <row r="122" spans="1:19" ht="21" customHeight="1">
      <c r="A122" s="1071"/>
      <c r="B122" s="1072"/>
      <c r="C122" s="1073"/>
      <c r="D122" s="1074" t="s">
        <v>576</v>
      </c>
      <c r="E122" s="1226" t="s">
        <v>26</v>
      </c>
      <c r="F122" s="1226"/>
      <c r="G122" s="1075" t="s">
        <v>577</v>
      </c>
      <c r="H122" s="1227" t="s">
        <v>578</v>
      </c>
      <c r="I122" s="1228"/>
      <c r="J122" s="1229" t="s">
        <v>579</v>
      </c>
      <c r="K122" s="1230"/>
      <c r="L122" s="1076" t="s">
        <v>580</v>
      </c>
      <c r="M122" s="1076" t="s">
        <v>580</v>
      </c>
      <c r="N122" s="1077"/>
      <c r="O122" s="1078"/>
      <c r="P122" s="1079"/>
      <c r="Q122" s="1080" t="s">
        <v>581</v>
      </c>
      <c r="R122" s="1081"/>
      <c r="S122" s="1082"/>
    </row>
    <row r="123" spans="1:19" ht="21" customHeight="1">
      <c r="A123" s="1083" t="s">
        <v>582</v>
      </c>
      <c r="B123" s="1084" t="s">
        <v>583</v>
      </c>
      <c r="C123" s="1085" t="s">
        <v>584</v>
      </c>
      <c r="D123" s="1086" t="s">
        <v>25</v>
      </c>
      <c r="E123" s="1087" t="s">
        <v>15</v>
      </c>
      <c r="F123" s="1087" t="s">
        <v>16</v>
      </c>
      <c r="G123" s="1088" t="s">
        <v>120</v>
      </c>
      <c r="H123" s="1089" t="s">
        <v>57</v>
      </c>
      <c r="I123" s="1090" t="s">
        <v>37</v>
      </c>
      <c r="J123" s="1091" t="s">
        <v>585</v>
      </c>
      <c r="K123" s="1092" t="s">
        <v>586</v>
      </c>
      <c r="L123" s="1076" t="s">
        <v>587</v>
      </c>
      <c r="M123" s="1093" t="s">
        <v>588</v>
      </c>
      <c r="N123" s="1094" t="s">
        <v>589</v>
      </c>
      <c r="O123" s="1095" t="s">
        <v>590</v>
      </c>
      <c r="P123" s="1096" t="s">
        <v>591</v>
      </c>
      <c r="Q123" s="1097"/>
      <c r="R123" s="1098" t="s">
        <v>385</v>
      </c>
      <c r="S123" s="1099" t="s">
        <v>592</v>
      </c>
    </row>
    <row r="124" spans="1:19" ht="22.5" customHeight="1" thickBot="1">
      <c r="A124" s="1100"/>
      <c r="B124" s="1101" t="s">
        <v>593</v>
      </c>
      <c r="C124" s="1101" t="s">
        <v>594</v>
      </c>
      <c r="D124" s="1101" t="s">
        <v>26</v>
      </c>
      <c r="E124" s="1102" t="s">
        <v>595</v>
      </c>
      <c r="F124" s="1103" t="s">
        <v>24</v>
      </c>
      <c r="G124" s="1101" t="s">
        <v>596</v>
      </c>
      <c r="H124" s="1104"/>
      <c r="I124" s="1105"/>
      <c r="J124" s="1106"/>
      <c r="K124" s="1105"/>
      <c r="L124" s="1107"/>
      <c r="M124" s="1106"/>
      <c r="N124" s="1108" t="s">
        <v>597</v>
      </c>
      <c r="O124" s="1109" t="s">
        <v>24</v>
      </c>
      <c r="P124" s="1110" t="s">
        <v>598</v>
      </c>
      <c r="Q124" s="1102" t="s">
        <v>599</v>
      </c>
      <c r="R124" s="1103" t="s">
        <v>83</v>
      </c>
      <c r="S124" s="1111"/>
    </row>
    <row r="125" spans="1:25" s="1124" customFormat="1" ht="27.75" customHeight="1" thickTop="1">
      <c r="A125" s="1112" t="s">
        <v>630</v>
      </c>
      <c r="B125" s="1113" t="s">
        <v>634</v>
      </c>
      <c r="C125" s="1113"/>
      <c r="D125" s="1115">
        <f aca="true" t="shared" si="9" ref="D125:D151">E125+F125</f>
        <v>0</v>
      </c>
      <c r="E125" s="1115"/>
      <c r="F125" s="1115"/>
      <c r="G125" s="1116">
        <f aca="true" t="shared" si="10" ref="G125:G151">SUM(H125:J125)</f>
        <v>142</v>
      </c>
      <c r="H125" s="1116"/>
      <c r="I125" s="1116">
        <v>52</v>
      </c>
      <c r="J125" s="1118">
        <v>90</v>
      </c>
      <c r="K125" s="1119" t="s">
        <v>109</v>
      </c>
      <c r="L125" s="1115">
        <v>56973</v>
      </c>
      <c r="M125" s="1115">
        <v>19643</v>
      </c>
      <c r="N125" s="1120"/>
      <c r="O125" s="1120">
        <v>43641</v>
      </c>
      <c r="P125" s="1121" t="s">
        <v>668</v>
      </c>
      <c r="Q125" s="1122" t="s">
        <v>669</v>
      </c>
      <c r="R125" s="1123">
        <v>127</v>
      </c>
      <c r="S125" s="1123">
        <v>82</v>
      </c>
      <c r="T125" s="1133"/>
      <c r="U125" s="1133"/>
      <c r="V125" s="1134"/>
      <c r="W125" s="1143"/>
      <c r="X125" s="1144"/>
      <c r="Y125" s="1134"/>
    </row>
    <row r="126" spans="1:21" s="1124" customFormat="1" ht="27.75" customHeight="1">
      <c r="A126" s="1112" t="s">
        <v>630</v>
      </c>
      <c r="B126" s="1113" t="s">
        <v>639</v>
      </c>
      <c r="C126" s="1113"/>
      <c r="D126" s="1115">
        <f t="shared" si="9"/>
        <v>0</v>
      </c>
      <c r="E126" s="1115"/>
      <c r="F126" s="1115"/>
      <c r="G126" s="1116">
        <f t="shared" si="10"/>
        <v>360</v>
      </c>
      <c r="H126" s="1116"/>
      <c r="I126" s="1116"/>
      <c r="J126" s="1118">
        <v>360</v>
      </c>
      <c r="K126" s="1119" t="s">
        <v>640</v>
      </c>
      <c r="L126" s="1115">
        <v>2964</v>
      </c>
      <c r="M126" s="1115">
        <v>2088</v>
      </c>
      <c r="N126" s="1120"/>
      <c r="O126" s="1120">
        <v>43641</v>
      </c>
      <c r="P126" s="1121" t="s">
        <v>618</v>
      </c>
      <c r="Q126" s="1122" t="s">
        <v>670</v>
      </c>
      <c r="R126" s="1123">
        <v>129</v>
      </c>
      <c r="S126" s="1123">
        <v>83</v>
      </c>
      <c r="T126" s="1137"/>
      <c r="U126" s="1137"/>
    </row>
    <row r="127" spans="1:25" s="1124" customFormat="1" ht="27.75" customHeight="1">
      <c r="A127" s="1112" t="s">
        <v>630</v>
      </c>
      <c r="B127" s="1113" t="s">
        <v>631</v>
      </c>
      <c r="C127" s="1113"/>
      <c r="D127" s="1115">
        <f t="shared" si="9"/>
        <v>0</v>
      </c>
      <c r="E127" s="1115"/>
      <c r="F127" s="1115"/>
      <c r="G127" s="1116">
        <f t="shared" si="10"/>
        <v>930</v>
      </c>
      <c r="H127" s="1116"/>
      <c r="I127" s="1116">
        <v>43</v>
      </c>
      <c r="J127" s="1118">
        <v>887</v>
      </c>
      <c r="K127" s="1119" t="s">
        <v>109</v>
      </c>
      <c r="L127" s="1115">
        <v>68704</v>
      </c>
      <c r="M127" s="1115">
        <v>2450</v>
      </c>
      <c r="N127" s="1120"/>
      <c r="O127" s="1120">
        <v>43642</v>
      </c>
      <c r="P127" s="1121" t="s">
        <v>621</v>
      </c>
      <c r="Q127" s="1122" t="s">
        <v>671</v>
      </c>
      <c r="R127" s="1123">
        <v>130</v>
      </c>
      <c r="S127" s="1123">
        <v>84</v>
      </c>
      <c r="T127" s="1131"/>
      <c r="U127" s="1133"/>
      <c r="V127" s="1126"/>
      <c r="W127" s="1126"/>
      <c r="X127" s="1126"/>
      <c r="Y127" s="1134"/>
    </row>
    <row r="128" spans="1:21" s="1124" customFormat="1" ht="27.75" customHeight="1">
      <c r="A128" s="1112" t="s">
        <v>630</v>
      </c>
      <c r="B128" s="1113" t="s">
        <v>631</v>
      </c>
      <c r="C128" s="1113"/>
      <c r="D128" s="1115">
        <f t="shared" si="9"/>
        <v>0</v>
      </c>
      <c r="E128" s="1115"/>
      <c r="F128" s="1115"/>
      <c r="G128" s="1116">
        <f t="shared" si="10"/>
        <v>107</v>
      </c>
      <c r="H128" s="1116"/>
      <c r="I128" s="1116"/>
      <c r="J128" s="1118">
        <v>107</v>
      </c>
      <c r="K128" s="1119" t="s">
        <v>109</v>
      </c>
      <c r="L128" s="1115">
        <v>65697</v>
      </c>
      <c r="M128" s="1115">
        <v>22977</v>
      </c>
      <c r="N128" s="1120"/>
      <c r="O128" s="1120">
        <v>43642</v>
      </c>
      <c r="P128" s="1121" t="s">
        <v>632</v>
      </c>
      <c r="Q128" s="1122" t="s">
        <v>672</v>
      </c>
      <c r="R128" s="1123">
        <v>131</v>
      </c>
      <c r="S128" s="1123">
        <v>85</v>
      </c>
      <c r="T128" s="1131"/>
      <c r="U128" s="1131"/>
    </row>
    <row r="129" spans="1:25" s="1124" customFormat="1" ht="27.75" customHeight="1">
      <c r="A129" s="1112" t="s">
        <v>630</v>
      </c>
      <c r="B129" s="1113" t="s">
        <v>673</v>
      </c>
      <c r="C129" s="1113"/>
      <c r="D129" s="1115">
        <f t="shared" si="9"/>
        <v>0</v>
      </c>
      <c r="E129" s="1115"/>
      <c r="F129" s="1115"/>
      <c r="G129" s="1116">
        <f t="shared" si="10"/>
        <v>233</v>
      </c>
      <c r="H129" s="1116"/>
      <c r="I129" s="1116">
        <v>7</v>
      </c>
      <c r="J129" s="1118">
        <v>226</v>
      </c>
      <c r="K129" s="1119" t="s">
        <v>109</v>
      </c>
      <c r="L129" s="1115">
        <v>59402</v>
      </c>
      <c r="M129" s="1115">
        <v>19124</v>
      </c>
      <c r="N129" s="1120"/>
      <c r="O129" s="1120">
        <v>43642</v>
      </c>
      <c r="P129" s="1121" t="s">
        <v>647</v>
      </c>
      <c r="Q129" s="1122" t="s">
        <v>674</v>
      </c>
      <c r="R129" s="1123">
        <v>135</v>
      </c>
      <c r="S129" s="1123">
        <v>86</v>
      </c>
      <c r="V129" s="1126"/>
      <c r="W129" s="1126"/>
      <c r="X129" s="1126"/>
      <c r="Y129" s="1134"/>
    </row>
    <row r="130" spans="1:25" s="1124" customFormat="1" ht="27.75" customHeight="1">
      <c r="A130" s="1112" t="s">
        <v>630</v>
      </c>
      <c r="B130" s="1113" t="s">
        <v>631</v>
      </c>
      <c r="C130" s="1113"/>
      <c r="D130" s="1115">
        <f t="shared" si="9"/>
        <v>0</v>
      </c>
      <c r="E130" s="1115"/>
      <c r="F130" s="1115"/>
      <c r="G130" s="1116">
        <f t="shared" si="10"/>
        <v>1024</v>
      </c>
      <c r="H130" s="1116"/>
      <c r="I130" s="1116">
        <v>503</v>
      </c>
      <c r="J130" s="1118">
        <v>521</v>
      </c>
      <c r="K130" s="1119" t="s">
        <v>109</v>
      </c>
      <c r="L130" s="1115">
        <v>6454</v>
      </c>
      <c r="M130" s="1115">
        <v>22577</v>
      </c>
      <c r="N130" s="1120"/>
      <c r="O130" s="1120">
        <v>43645</v>
      </c>
      <c r="P130" s="1121" t="s">
        <v>632</v>
      </c>
      <c r="Q130" s="1122" t="s">
        <v>675</v>
      </c>
      <c r="R130" s="1123">
        <v>147</v>
      </c>
      <c r="S130" s="1123">
        <v>87</v>
      </c>
      <c r="T130" s="1133"/>
      <c r="U130" s="1136"/>
      <c r="V130" s="1126"/>
      <c r="W130" s="1126"/>
      <c r="X130" s="1126"/>
      <c r="Y130" s="1134"/>
    </row>
    <row r="131" spans="1:25" s="1124" customFormat="1" ht="27.75" customHeight="1">
      <c r="A131" s="1112" t="s">
        <v>630</v>
      </c>
      <c r="B131" s="1113" t="s">
        <v>625</v>
      </c>
      <c r="C131" s="1113"/>
      <c r="D131" s="1115">
        <f t="shared" si="9"/>
        <v>0</v>
      </c>
      <c r="E131" s="1115"/>
      <c r="F131" s="1115"/>
      <c r="G131" s="1116">
        <f t="shared" si="10"/>
        <v>516</v>
      </c>
      <c r="H131" s="1116"/>
      <c r="I131" s="1116"/>
      <c r="J131" s="1118">
        <v>516</v>
      </c>
      <c r="K131" s="1119" t="s">
        <v>640</v>
      </c>
      <c r="L131" s="1115">
        <v>2248</v>
      </c>
      <c r="M131" s="1115">
        <v>1136</v>
      </c>
      <c r="N131" s="1120"/>
      <c r="O131" s="1120">
        <v>43646</v>
      </c>
      <c r="P131" s="1121" t="s">
        <v>645</v>
      </c>
      <c r="Q131" s="1122" t="s">
        <v>676</v>
      </c>
      <c r="R131" s="1123">
        <v>151</v>
      </c>
      <c r="S131" s="1123">
        <v>88</v>
      </c>
      <c r="T131" s="1130"/>
      <c r="U131" s="1133"/>
      <c r="V131" s="1132"/>
      <c r="W131" s="1127"/>
      <c r="X131" s="1127"/>
      <c r="Y131" s="1134"/>
    </row>
    <row r="132" spans="1:25" s="1124" customFormat="1" ht="27.75" customHeight="1">
      <c r="A132" s="1112" t="s">
        <v>630</v>
      </c>
      <c r="B132" s="1113" t="s">
        <v>639</v>
      </c>
      <c r="C132" s="1113"/>
      <c r="D132" s="1115">
        <f t="shared" si="9"/>
        <v>0</v>
      </c>
      <c r="E132" s="1115"/>
      <c r="F132" s="1115"/>
      <c r="G132" s="1116">
        <f t="shared" si="10"/>
        <v>499</v>
      </c>
      <c r="H132" s="1116"/>
      <c r="I132" s="1116"/>
      <c r="J132" s="1118">
        <v>499</v>
      </c>
      <c r="K132" s="1119" t="s">
        <v>640</v>
      </c>
      <c r="L132" s="1115">
        <v>3785</v>
      </c>
      <c r="M132" s="1115">
        <v>2448</v>
      </c>
      <c r="N132" s="1120"/>
      <c r="O132" s="1120">
        <v>43646</v>
      </c>
      <c r="P132" s="1121" t="s">
        <v>623</v>
      </c>
      <c r="Q132" s="1122" t="s">
        <v>658</v>
      </c>
      <c r="R132" s="1123">
        <v>152</v>
      </c>
      <c r="S132" s="1123">
        <v>89</v>
      </c>
      <c r="T132" s="1130"/>
      <c r="U132" s="1133"/>
      <c r="V132" s="1132"/>
      <c r="W132" s="1127"/>
      <c r="X132" s="1127"/>
      <c r="Y132" s="1134"/>
    </row>
    <row r="133" spans="1:25" s="1124" customFormat="1" ht="27.75" customHeight="1">
      <c r="A133" s="1112" t="s">
        <v>630</v>
      </c>
      <c r="B133" s="1113" t="s">
        <v>631</v>
      </c>
      <c r="C133" s="1113"/>
      <c r="D133" s="1115">
        <f t="shared" si="9"/>
        <v>0</v>
      </c>
      <c r="E133" s="1115"/>
      <c r="F133" s="1115"/>
      <c r="G133" s="1116">
        <f t="shared" si="10"/>
        <v>2670</v>
      </c>
      <c r="H133" s="1116"/>
      <c r="I133" s="1116"/>
      <c r="J133" s="1118">
        <v>2670</v>
      </c>
      <c r="K133" s="1119" t="s">
        <v>109</v>
      </c>
      <c r="L133" s="1115">
        <v>39217</v>
      </c>
      <c r="M133" s="1115">
        <v>17766</v>
      </c>
      <c r="N133" s="1120"/>
      <c r="O133" s="1120">
        <v>43646</v>
      </c>
      <c r="P133" s="1121" t="s">
        <v>621</v>
      </c>
      <c r="Q133" s="1122" t="s">
        <v>677</v>
      </c>
      <c r="R133" s="1123">
        <v>156</v>
      </c>
      <c r="S133" s="1123">
        <v>90</v>
      </c>
      <c r="T133" s="1130"/>
      <c r="U133" s="1133"/>
      <c r="V133" s="1132"/>
      <c r="W133" s="1127"/>
      <c r="X133" s="1127"/>
      <c r="Y133" s="1134"/>
    </row>
    <row r="134" spans="1:25" s="1124" customFormat="1" ht="27.75" customHeight="1">
      <c r="A134" s="1112" t="s">
        <v>630</v>
      </c>
      <c r="B134" s="1113" t="s">
        <v>634</v>
      </c>
      <c r="C134" s="1113"/>
      <c r="D134" s="1115">
        <f t="shared" si="9"/>
        <v>0</v>
      </c>
      <c r="E134" s="1115"/>
      <c r="F134" s="1115"/>
      <c r="G134" s="1116">
        <f t="shared" si="10"/>
        <v>517</v>
      </c>
      <c r="H134" s="1116"/>
      <c r="I134" s="1116"/>
      <c r="J134" s="1118">
        <v>517</v>
      </c>
      <c r="K134" s="1119" t="s">
        <v>109</v>
      </c>
      <c r="L134" s="1115">
        <v>68060</v>
      </c>
      <c r="M134" s="1115">
        <v>25775</v>
      </c>
      <c r="N134" s="1120"/>
      <c r="O134" s="1120">
        <v>43646</v>
      </c>
      <c r="P134" s="1121" t="s">
        <v>497</v>
      </c>
      <c r="Q134" s="1122" t="s">
        <v>678</v>
      </c>
      <c r="R134" s="1123">
        <v>158</v>
      </c>
      <c r="S134" s="1123">
        <v>91</v>
      </c>
      <c r="T134" s="1130"/>
      <c r="U134" s="1133"/>
      <c r="V134" s="1132"/>
      <c r="W134" s="1127"/>
      <c r="X134" s="1127"/>
      <c r="Y134" s="1132"/>
    </row>
    <row r="135" spans="1:25" s="1124" customFormat="1" ht="27.75" customHeight="1">
      <c r="A135" s="1112" t="s">
        <v>679</v>
      </c>
      <c r="B135" s="1113" t="s">
        <v>680</v>
      </c>
      <c r="C135" s="1113"/>
      <c r="D135" s="1115">
        <f t="shared" si="9"/>
        <v>0</v>
      </c>
      <c r="E135" s="1115"/>
      <c r="F135" s="1115"/>
      <c r="G135" s="1116">
        <f t="shared" si="10"/>
        <v>9304</v>
      </c>
      <c r="H135" s="1117"/>
      <c r="I135" s="1116"/>
      <c r="J135" s="1118">
        <v>9304</v>
      </c>
      <c r="K135" s="1119" t="s">
        <v>106</v>
      </c>
      <c r="L135" s="1115">
        <v>32302</v>
      </c>
      <c r="M135" s="1115">
        <v>18118</v>
      </c>
      <c r="N135" s="1120"/>
      <c r="O135" s="1120">
        <v>43617</v>
      </c>
      <c r="P135" s="1121" t="s">
        <v>681</v>
      </c>
      <c r="Q135" s="1122" t="s">
        <v>682</v>
      </c>
      <c r="R135" s="1123">
        <v>11</v>
      </c>
      <c r="S135" s="1123">
        <v>92</v>
      </c>
      <c r="T135" s="1130"/>
      <c r="U135" s="1133"/>
      <c r="V135" s="1132"/>
      <c r="W135" s="1127"/>
      <c r="X135" s="1127"/>
      <c r="Y135" s="1134"/>
    </row>
    <row r="136" spans="1:25" s="1124" customFormat="1" ht="27.75" customHeight="1">
      <c r="A136" s="1112" t="s">
        <v>679</v>
      </c>
      <c r="B136" s="1113" t="s">
        <v>639</v>
      </c>
      <c r="C136" s="1113"/>
      <c r="D136" s="1115">
        <f t="shared" si="9"/>
        <v>0</v>
      </c>
      <c r="E136" s="1128"/>
      <c r="F136" s="1117"/>
      <c r="G136" s="1116">
        <f t="shared" si="10"/>
        <v>651</v>
      </c>
      <c r="H136" s="1117"/>
      <c r="I136" s="1116"/>
      <c r="J136" s="1118">
        <v>651</v>
      </c>
      <c r="K136" s="1119" t="s">
        <v>640</v>
      </c>
      <c r="L136" s="1115">
        <v>4481</v>
      </c>
      <c r="M136" s="1115">
        <v>2768</v>
      </c>
      <c r="N136" s="1120"/>
      <c r="O136" s="1120">
        <v>43618</v>
      </c>
      <c r="P136" s="1121" t="s">
        <v>645</v>
      </c>
      <c r="Q136" s="1122" t="s">
        <v>683</v>
      </c>
      <c r="R136" s="1123">
        <v>13</v>
      </c>
      <c r="S136" s="1123">
        <v>93</v>
      </c>
      <c r="T136" s="1130"/>
      <c r="U136" s="1133"/>
      <c r="V136" s="1132"/>
      <c r="W136" s="1127"/>
      <c r="X136" s="1127"/>
      <c r="Y136" s="1134"/>
    </row>
    <row r="137" spans="1:25" s="1124" customFormat="1" ht="27.75" customHeight="1">
      <c r="A137" s="1112" t="s">
        <v>679</v>
      </c>
      <c r="B137" s="1113" t="s">
        <v>684</v>
      </c>
      <c r="C137" s="1113"/>
      <c r="D137" s="1115">
        <f t="shared" si="9"/>
        <v>0</v>
      </c>
      <c r="E137" s="1128"/>
      <c r="F137" s="1128"/>
      <c r="G137" s="1116">
        <f t="shared" si="10"/>
        <v>134910</v>
      </c>
      <c r="H137" s="1116"/>
      <c r="I137" s="1117"/>
      <c r="J137" s="1118">
        <v>134910</v>
      </c>
      <c r="K137" s="1119" t="s">
        <v>685</v>
      </c>
      <c r="L137" s="1115">
        <v>78845</v>
      </c>
      <c r="M137" s="1115">
        <v>47271</v>
      </c>
      <c r="N137" s="1120"/>
      <c r="O137" s="1120">
        <v>43618</v>
      </c>
      <c r="P137" s="1121" t="s">
        <v>681</v>
      </c>
      <c r="Q137" s="1122" t="s">
        <v>686</v>
      </c>
      <c r="R137" s="1123">
        <v>18</v>
      </c>
      <c r="S137" s="1123">
        <v>94</v>
      </c>
      <c r="T137" s="1130"/>
      <c r="U137" s="1133"/>
      <c r="V137" s="1132"/>
      <c r="W137" s="1127"/>
      <c r="X137" s="1127"/>
      <c r="Y137" s="1134"/>
    </row>
    <row r="138" spans="1:25" s="1124" customFormat="1" ht="27.75" customHeight="1">
      <c r="A138" s="1112" t="s">
        <v>679</v>
      </c>
      <c r="B138" s="1113" t="s">
        <v>687</v>
      </c>
      <c r="C138" s="1113"/>
      <c r="D138" s="1115">
        <f t="shared" si="9"/>
        <v>0</v>
      </c>
      <c r="E138" s="1115"/>
      <c r="F138" s="1115"/>
      <c r="G138" s="1116">
        <f t="shared" si="10"/>
        <v>55369</v>
      </c>
      <c r="H138" s="1116"/>
      <c r="I138" s="1116"/>
      <c r="J138" s="1118">
        <v>55369</v>
      </c>
      <c r="K138" s="1119" t="s">
        <v>688</v>
      </c>
      <c r="L138" s="1115">
        <v>34686</v>
      </c>
      <c r="M138" s="1115">
        <v>19958</v>
      </c>
      <c r="N138" s="1120"/>
      <c r="O138" s="1120">
        <v>43619</v>
      </c>
      <c r="P138" s="1121" t="s">
        <v>487</v>
      </c>
      <c r="Q138" s="1122" t="s">
        <v>689</v>
      </c>
      <c r="R138" s="1123">
        <v>24</v>
      </c>
      <c r="S138" s="1123">
        <v>95</v>
      </c>
      <c r="T138" s="1130"/>
      <c r="U138" s="1133"/>
      <c r="V138" s="1132"/>
      <c r="W138" s="1127"/>
      <c r="X138" s="1127"/>
      <c r="Y138" s="1134"/>
    </row>
    <row r="139" spans="1:25" s="1124" customFormat="1" ht="27.75" customHeight="1">
      <c r="A139" s="1112" t="s">
        <v>679</v>
      </c>
      <c r="B139" s="1113" t="s">
        <v>690</v>
      </c>
      <c r="C139" s="1113"/>
      <c r="D139" s="1115">
        <f t="shared" si="9"/>
        <v>0</v>
      </c>
      <c r="E139" s="1128"/>
      <c r="F139" s="1128"/>
      <c r="G139" s="1116">
        <f t="shared" si="10"/>
        <v>20352</v>
      </c>
      <c r="H139" s="1117"/>
      <c r="I139" s="1117"/>
      <c r="J139" s="1118">
        <v>20352</v>
      </c>
      <c r="K139" s="1119" t="s">
        <v>688</v>
      </c>
      <c r="L139" s="1115">
        <v>34769</v>
      </c>
      <c r="M139" s="1115">
        <v>20158</v>
      </c>
      <c r="N139" s="1120"/>
      <c r="O139" s="1120">
        <v>43622</v>
      </c>
      <c r="P139" s="1121" t="s">
        <v>632</v>
      </c>
      <c r="Q139" s="1122" t="s">
        <v>691</v>
      </c>
      <c r="R139" s="1123">
        <v>38</v>
      </c>
      <c r="S139" s="1123">
        <v>96</v>
      </c>
      <c r="T139" s="1130"/>
      <c r="U139" s="1133"/>
      <c r="V139" s="1132"/>
      <c r="W139" s="1127"/>
      <c r="X139" s="1127"/>
      <c r="Y139" s="1134"/>
    </row>
    <row r="140" spans="1:25" s="1124" customFormat="1" ht="27.75" customHeight="1">
      <c r="A140" s="1112" t="s">
        <v>679</v>
      </c>
      <c r="B140" s="1113" t="s">
        <v>631</v>
      </c>
      <c r="C140" s="1113"/>
      <c r="D140" s="1115">
        <f t="shared" si="9"/>
        <v>0</v>
      </c>
      <c r="E140" s="1115"/>
      <c r="F140" s="1115"/>
      <c r="G140" s="1116">
        <f t="shared" si="10"/>
        <v>997</v>
      </c>
      <c r="H140" s="1116"/>
      <c r="I140" s="1117"/>
      <c r="J140" s="1118">
        <v>997</v>
      </c>
      <c r="K140" s="1119" t="s">
        <v>692</v>
      </c>
      <c r="L140" s="1115">
        <v>11994</v>
      </c>
      <c r="M140" s="1115">
        <v>6185</v>
      </c>
      <c r="N140" s="1120"/>
      <c r="O140" s="1120">
        <v>43623</v>
      </c>
      <c r="P140" s="1121" t="s">
        <v>681</v>
      </c>
      <c r="Q140" s="1122" t="s">
        <v>693</v>
      </c>
      <c r="R140" s="1123">
        <v>45</v>
      </c>
      <c r="S140" s="1123">
        <v>97</v>
      </c>
      <c r="T140" s="1130"/>
      <c r="U140" s="1133"/>
      <c r="V140" s="1132"/>
      <c r="W140" s="1127"/>
      <c r="X140" s="1127"/>
      <c r="Y140" s="1134"/>
    </row>
    <row r="141" spans="1:25" s="1124" customFormat="1" ht="27.75" customHeight="1">
      <c r="A141" s="1112" t="s">
        <v>679</v>
      </c>
      <c r="B141" s="1113" t="s">
        <v>620</v>
      </c>
      <c r="C141" s="1113"/>
      <c r="D141" s="1115">
        <f t="shared" si="9"/>
        <v>0</v>
      </c>
      <c r="E141" s="1115"/>
      <c r="F141" s="1115"/>
      <c r="G141" s="1116">
        <f t="shared" si="10"/>
        <v>49500</v>
      </c>
      <c r="H141" s="1116"/>
      <c r="I141" s="1117"/>
      <c r="J141" s="1118">
        <v>49500</v>
      </c>
      <c r="K141" s="1119" t="s">
        <v>106</v>
      </c>
      <c r="L141" s="1115">
        <v>33044</v>
      </c>
      <c r="M141" s="1115">
        <v>19231</v>
      </c>
      <c r="N141" s="1120"/>
      <c r="O141" s="1120">
        <v>43625</v>
      </c>
      <c r="P141" s="1121" t="s">
        <v>681</v>
      </c>
      <c r="Q141" s="1122" t="s">
        <v>694</v>
      </c>
      <c r="R141" s="1123">
        <v>51</v>
      </c>
      <c r="S141" s="1123">
        <v>98</v>
      </c>
      <c r="T141" s="1130"/>
      <c r="U141" s="1133"/>
      <c r="V141" s="1132"/>
      <c r="W141" s="1127"/>
      <c r="X141" s="1127"/>
      <c r="Y141" s="1134"/>
    </row>
    <row r="142" spans="1:25" s="1124" customFormat="1" ht="27.75" customHeight="1">
      <c r="A142" s="1112" t="s">
        <v>679</v>
      </c>
      <c r="B142" s="1113" t="s">
        <v>600</v>
      </c>
      <c r="C142" s="1113"/>
      <c r="D142" s="1115">
        <f t="shared" si="9"/>
        <v>0</v>
      </c>
      <c r="E142" s="1115"/>
      <c r="F142" s="1115"/>
      <c r="G142" s="1116">
        <f t="shared" si="10"/>
        <v>0</v>
      </c>
      <c r="H142" s="1116"/>
      <c r="I142" s="1117"/>
      <c r="J142" s="1118"/>
      <c r="K142" s="1119" t="s">
        <v>695</v>
      </c>
      <c r="L142" s="1115">
        <v>113037</v>
      </c>
      <c r="M142" s="1115">
        <v>36562</v>
      </c>
      <c r="N142" s="1120"/>
      <c r="O142" s="1120">
        <v>43626</v>
      </c>
      <c r="P142" s="1121" t="s">
        <v>487</v>
      </c>
      <c r="Q142" s="1122" t="s">
        <v>696</v>
      </c>
      <c r="R142" s="1123">
        <v>56</v>
      </c>
      <c r="S142" s="1123">
        <v>99</v>
      </c>
      <c r="T142" s="1130"/>
      <c r="U142" s="1133"/>
      <c r="V142" s="1132"/>
      <c r="W142" s="1127"/>
      <c r="X142" s="1127"/>
      <c r="Y142" s="1134"/>
    </row>
    <row r="143" spans="1:25" s="1124" customFormat="1" ht="27.75" customHeight="1">
      <c r="A143" s="1112" t="s">
        <v>679</v>
      </c>
      <c r="B143" s="1113" t="s">
        <v>631</v>
      </c>
      <c r="C143" s="1113"/>
      <c r="D143" s="1115">
        <f t="shared" si="9"/>
        <v>0</v>
      </c>
      <c r="E143" s="1115"/>
      <c r="F143" s="1115"/>
      <c r="G143" s="1116">
        <f t="shared" si="10"/>
        <v>34340</v>
      </c>
      <c r="H143" s="1116"/>
      <c r="I143" s="1117"/>
      <c r="J143" s="1118">
        <v>34340</v>
      </c>
      <c r="K143" s="1119" t="s">
        <v>697</v>
      </c>
      <c r="L143" s="1115">
        <v>29785</v>
      </c>
      <c r="M143" s="1115">
        <v>13224</v>
      </c>
      <c r="N143" s="1120"/>
      <c r="O143" s="1120">
        <v>43627</v>
      </c>
      <c r="P143" s="1121" t="s">
        <v>681</v>
      </c>
      <c r="Q143" s="1122" t="s">
        <v>698</v>
      </c>
      <c r="R143" s="1123">
        <v>62</v>
      </c>
      <c r="S143" s="1123">
        <v>100</v>
      </c>
      <c r="T143" s="1130"/>
      <c r="U143" s="1133"/>
      <c r="V143" s="1132"/>
      <c r="W143" s="1127"/>
      <c r="X143" s="1127"/>
      <c r="Y143" s="1134"/>
    </row>
    <row r="144" spans="1:25" s="1124" customFormat="1" ht="27.75" customHeight="1">
      <c r="A144" s="1112" t="s">
        <v>679</v>
      </c>
      <c r="B144" s="1113" t="s">
        <v>684</v>
      </c>
      <c r="C144" s="1113"/>
      <c r="D144" s="1115">
        <f t="shared" si="9"/>
        <v>0</v>
      </c>
      <c r="E144" s="1128"/>
      <c r="F144" s="1128"/>
      <c r="G144" s="1116">
        <f t="shared" si="10"/>
        <v>7000</v>
      </c>
      <c r="H144" s="1116"/>
      <c r="I144" s="1116"/>
      <c r="J144" s="1118">
        <v>7000</v>
      </c>
      <c r="K144" s="1119" t="s">
        <v>699</v>
      </c>
      <c r="L144" s="1115">
        <v>11822</v>
      </c>
      <c r="M144" s="1115">
        <v>3792</v>
      </c>
      <c r="N144" s="1120"/>
      <c r="O144" s="1120">
        <v>43630</v>
      </c>
      <c r="P144" s="1121" t="s">
        <v>681</v>
      </c>
      <c r="Q144" s="1122" t="s">
        <v>700</v>
      </c>
      <c r="R144" s="1123">
        <v>72</v>
      </c>
      <c r="S144" s="1123">
        <v>101</v>
      </c>
      <c r="T144" s="1130"/>
      <c r="U144" s="1133"/>
      <c r="V144" s="1132"/>
      <c r="W144" s="1127"/>
      <c r="X144" s="1127"/>
      <c r="Y144" s="1134"/>
    </row>
    <row r="145" spans="1:25" s="1124" customFormat="1" ht="27.75" customHeight="1">
      <c r="A145" s="1112" t="s">
        <v>679</v>
      </c>
      <c r="B145" s="1113" t="s">
        <v>701</v>
      </c>
      <c r="C145" s="1113"/>
      <c r="D145" s="1115">
        <f t="shared" si="9"/>
        <v>0</v>
      </c>
      <c r="E145" s="1115"/>
      <c r="F145" s="1115"/>
      <c r="G145" s="1116">
        <f t="shared" si="10"/>
        <v>3213</v>
      </c>
      <c r="H145" s="1116"/>
      <c r="I145" s="1116"/>
      <c r="J145" s="1118">
        <v>3213</v>
      </c>
      <c r="K145" s="1119" t="s">
        <v>702</v>
      </c>
      <c r="L145" s="1115">
        <v>1995</v>
      </c>
      <c r="M145" s="1115">
        <v>1121</v>
      </c>
      <c r="N145" s="1120"/>
      <c r="O145" s="1120">
        <v>43637</v>
      </c>
      <c r="P145" s="1121" t="s">
        <v>645</v>
      </c>
      <c r="Q145" s="1122" t="s">
        <v>703</v>
      </c>
      <c r="R145" s="1123">
        <v>105</v>
      </c>
      <c r="S145" s="1123">
        <v>102</v>
      </c>
      <c r="T145" s="1130"/>
      <c r="U145" s="1133"/>
      <c r="V145" s="1132"/>
      <c r="W145" s="1127"/>
      <c r="X145" s="1127"/>
      <c r="Y145" s="1134"/>
    </row>
    <row r="146" spans="1:25" s="1124" customFormat="1" ht="27.75" customHeight="1">
      <c r="A146" s="1112" t="s">
        <v>679</v>
      </c>
      <c r="B146" s="1113" t="s">
        <v>631</v>
      </c>
      <c r="C146" s="1113"/>
      <c r="D146" s="1115">
        <f t="shared" si="9"/>
        <v>0</v>
      </c>
      <c r="E146" s="1128"/>
      <c r="F146" s="1117"/>
      <c r="G146" s="1116">
        <f t="shared" si="10"/>
        <v>26998</v>
      </c>
      <c r="H146" s="1116"/>
      <c r="I146" s="1116"/>
      <c r="J146" s="1118">
        <v>26998</v>
      </c>
      <c r="K146" s="1119" t="s">
        <v>697</v>
      </c>
      <c r="L146" s="1115">
        <v>43797</v>
      </c>
      <c r="M146" s="1115">
        <v>21967</v>
      </c>
      <c r="N146" s="1120"/>
      <c r="O146" s="1120">
        <v>43638</v>
      </c>
      <c r="P146" s="1121" t="s">
        <v>704</v>
      </c>
      <c r="Q146" s="1122" t="s">
        <v>705</v>
      </c>
      <c r="R146" s="1123">
        <v>110</v>
      </c>
      <c r="S146" s="1123">
        <v>103</v>
      </c>
      <c r="T146" s="1130"/>
      <c r="U146" s="1133"/>
      <c r="V146" s="1132"/>
      <c r="W146" s="1127"/>
      <c r="X146" s="1127"/>
      <c r="Y146" s="1134"/>
    </row>
    <row r="147" spans="1:25" s="1124" customFormat="1" ht="27.75" customHeight="1">
      <c r="A147" s="1112" t="s">
        <v>679</v>
      </c>
      <c r="B147" s="1113" t="s">
        <v>600</v>
      </c>
      <c r="C147" s="1113"/>
      <c r="D147" s="1115">
        <f t="shared" si="9"/>
        <v>0</v>
      </c>
      <c r="E147" s="1128"/>
      <c r="F147" s="1128"/>
      <c r="G147" s="1116">
        <f t="shared" si="10"/>
        <v>0</v>
      </c>
      <c r="H147" s="1116"/>
      <c r="I147" s="1116"/>
      <c r="J147" s="1135"/>
      <c r="K147" s="1119" t="s">
        <v>695</v>
      </c>
      <c r="L147" s="1115">
        <v>114996</v>
      </c>
      <c r="M147" s="1115">
        <v>34498</v>
      </c>
      <c r="N147" s="1120"/>
      <c r="O147" s="1120">
        <v>43639</v>
      </c>
      <c r="P147" s="1121" t="s">
        <v>706</v>
      </c>
      <c r="Q147" s="1122" t="s">
        <v>707</v>
      </c>
      <c r="R147" s="1123">
        <v>117</v>
      </c>
      <c r="S147" s="1123">
        <v>104</v>
      </c>
      <c r="T147" s="1130"/>
      <c r="U147" s="1133"/>
      <c r="V147" s="1132"/>
      <c r="W147" s="1127"/>
      <c r="X147" s="1127"/>
      <c r="Y147" s="1134"/>
    </row>
    <row r="148" spans="1:25" s="1124" customFormat="1" ht="27.75" customHeight="1">
      <c r="A148" s="1112" t="s">
        <v>679</v>
      </c>
      <c r="B148" s="1113" t="s">
        <v>690</v>
      </c>
      <c r="C148" s="1113"/>
      <c r="D148" s="1115">
        <f t="shared" si="9"/>
        <v>0</v>
      </c>
      <c r="E148" s="1128"/>
      <c r="F148" s="1128"/>
      <c r="G148" s="1116">
        <f t="shared" si="10"/>
        <v>5537</v>
      </c>
      <c r="H148" s="1116"/>
      <c r="I148" s="1117">
        <v>1000</v>
      </c>
      <c r="J148" s="1135">
        <v>4537</v>
      </c>
      <c r="K148" s="1119" t="s">
        <v>708</v>
      </c>
      <c r="L148" s="1115">
        <v>11917</v>
      </c>
      <c r="M148" s="1115">
        <v>6284</v>
      </c>
      <c r="N148" s="1120"/>
      <c r="O148" s="1120">
        <v>43639</v>
      </c>
      <c r="P148" s="1121" t="s">
        <v>632</v>
      </c>
      <c r="Q148" s="1122" t="s">
        <v>709</v>
      </c>
      <c r="R148" s="1123">
        <v>119</v>
      </c>
      <c r="S148" s="1123">
        <v>105</v>
      </c>
      <c r="T148" s="1130"/>
      <c r="U148" s="1133"/>
      <c r="V148" s="1132"/>
      <c r="W148" s="1127"/>
      <c r="X148" s="1127"/>
      <c r="Y148" s="1134"/>
    </row>
    <row r="149" spans="1:25" s="1124" customFormat="1" ht="27.75" customHeight="1">
      <c r="A149" s="1112" t="s">
        <v>679</v>
      </c>
      <c r="B149" s="1113" t="s">
        <v>684</v>
      </c>
      <c r="C149" s="1113"/>
      <c r="D149" s="1115">
        <f t="shared" si="9"/>
        <v>0</v>
      </c>
      <c r="E149" s="1128"/>
      <c r="F149" s="1128"/>
      <c r="G149" s="1116">
        <f t="shared" si="10"/>
        <v>54719</v>
      </c>
      <c r="H149" s="1116"/>
      <c r="I149" s="1116"/>
      <c r="J149" s="1118">
        <v>54719</v>
      </c>
      <c r="K149" s="1119" t="s">
        <v>710</v>
      </c>
      <c r="L149" s="1115">
        <v>33937</v>
      </c>
      <c r="M149" s="1115">
        <v>19911</v>
      </c>
      <c r="N149" s="1120"/>
      <c r="O149" s="1120">
        <v>43639</v>
      </c>
      <c r="P149" s="1121" t="s">
        <v>621</v>
      </c>
      <c r="Q149" s="1122" t="s">
        <v>711</v>
      </c>
      <c r="R149" s="1123">
        <v>121</v>
      </c>
      <c r="S149" s="1123">
        <v>106</v>
      </c>
      <c r="T149" s="1130"/>
      <c r="U149" s="1133"/>
      <c r="V149" s="1132"/>
      <c r="W149" s="1127"/>
      <c r="X149" s="1127"/>
      <c r="Y149" s="1134"/>
    </row>
    <row r="150" spans="1:25" s="1124" customFormat="1" ht="27.75" customHeight="1">
      <c r="A150" s="1112" t="s">
        <v>679</v>
      </c>
      <c r="B150" s="1113" t="s">
        <v>687</v>
      </c>
      <c r="C150" s="1113"/>
      <c r="D150" s="1115">
        <f t="shared" si="9"/>
        <v>0</v>
      </c>
      <c r="E150" s="1115"/>
      <c r="F150" s="1115"/>
      <c r="G150" s="1116">
        <f t="shared" si="10"/>
        <v>0</v>
      </c>
      <c r="H150" s="1116"/>
      <c r="I150" s="1116"/>
      <c r="J150" s="1118"/>
      <c r="K150" s="1119" t="s">
        <v>712</v>
      </c>
      <c r="L150" s="1115">
        <v>57142</v>
      </c>
      <c r="M150" s="1115">
        <v>32732</v>
      </c>
      <c r="N150" s="1120"/>
      <c r="O150" s="1120">
        <v>43644</v>
      </c>
      <c r="P150" s="1121" t="s">
        <v>621</v>
      </c>
      <c r="Q150" s="1122" t="s">
        <v>713</v>
      </c>
      <c r="R150" s="1123">
        <v>141</v>
      </c>
      <c r="S150" s="1123">
        <v>107</v>
      </c>
      <c r="T150" s="1130"/>
      <c r="U150" s="1133"/>
      <c r="V150" s="1132"/>
      <c r="W150" s="1127"/>
      <c r="X150" s="1127"/>
      <c r="Y150" s="1134"/>
    </row>
    <row r="151" spans="1:26" s="1124" customFormat="1" ht="27.75" customHeight="1" thickBot="1">
      <c r="A151" s="1112" t="s">
        <v>679</v>
      </c>
      <c r="B151" s="1113" t="s">
        <v>684</v>
      </c>
      <c r="C151" s="1113"/>
      <c r="D151" s="1115">
        <f t="shared" si="9"/>
        <v>0</v>
      </c>
      <c r="E151" s="1115"/>
      <c r="F151" s="1115"/>
      <c r="G151" s="1116">
        <f t="shared" si="10"/>
        <v>0</v>
      </c>
      <c r="H151" s="1116"/>
      <c r="I151" s="1116"/>
      <c r="J151" s="1118"/>
      <c r="K151" s="1119" t="s">
        <v>699</v>
      </c>
      <c r="L151" s="1115">
        <v>11822</v>
      </c>
      <c r="M151" s="1115">
        <v>3792</v>
      </c>
      <c r="N151" s="1120"/>
      <c r="O151" s="1120">
        <v>43646</v>
      </c>
      <c r="P151" s="1121" t="s">
        <v>681</v>
      </c>
      <c r="Q151" s="1122" t="s">
        <v>714</v>
      </c>
      <c r="R151" s="1123">
        <v>153</v>
      </c>
      <c r="S151" s="1123">
        <v>108</v>
      </c>
      <c r="T151" s="1130"/>
      <c r="U151" s="1133"/>
      <c r="V151" s="1132"/>
      <c r="W151" s="1127"/>
      <c r="X151" s="1127"/>
      <c r="Y151" s="1132"/>
      <c r="Z151" s="1131"/>
    </row>
    <row r="152" spans="1:21" s="1134" customFormat="1" ht="27.75" customHeight="1" thickBot="1" thickTop="1">
      <c r="A152" s="1145"/>
      <c r="B152" s="1146"/>
      <c r="C152" s="1146"/>
      <c r="D152" s="1147">
        <f aca="true" t="shared" si="11" ref="D152:L152">SUM(D125:D151)</f>
        <v>0</v>
      </c>
      <c r="E152" s="1147">
        <f t="shared" si="11"/>
        <v>0</v>
      </c>
      <c r="F152" s="1147">
        <f t="shared" si="11"/>
        <v>0</v>
      </c>
      <c r="G152" s="1147">
        <f t="shared" si="11"/>
        <v>409888</v>
      </c>
      <c r="H152" s="1147">
        <f t="shared" si="11"/>
        <v>0</v>
      </c>
      <c r="I152" s="1147">
        <f t="shared" si="11"/>
        <v>1605</v>
      </c>
      <c r="J152" s="1147">
        <f t="shared" si="11"/>
        <v>408283</v>
      </c>
      <c r="K152" s="1147">
        <f t="shared" si="11"/>
        <v>0</v>
      </c>
      <c r="L152" s="1147">
        <f t="shared" si="11"/>
        <v>1033875</v>
      </c>
      <c r="M152" s="1147">
        <f>SUM(M125:M151)</f>
        <v>443556</v>
      </c>
      <c r="N152" s="1148"/>
      <c r="O152" s="1148"/>
      <c r="P152" s="1149"/>
      <c r="Q152" s="1150"/>
      <c r="R152" s="1147"/>
      <c r="S152" s="1151"/>
      <c r="U152" s="1152"/>
    </row>
    <row r="153" spans="1:21" s="1134" customFormat="1" ht="27.75" customHeight="1" thickTop="1">
      <c r="A153" s="1153"/>
      <c r="B153" s="1154"/>
      <c r="C153" s="1154"/>
      <c r="D153" s="1126"/>
      <c r="E153" s="1126"/>
      <c r="F153" s="1126"/>
      <c r="G153" s="1153"/>
      <c r="H153" s="1153"/>
      <c r="I153" s="1153"/>
      <c r="J153" s="1155"/>
      <c r="K153" s="1156"/>
      <c r="L153" s="1126"/>
      <c r="M153" s="1126"/>
      <c r="N153" s="1157"/>
      <c r="O153" s="1157"/>
      <c r="P153" s="1158"/>
      <c r="Q153" s="1159"/>
      <c r="R153" s="1126"/>
      <c r="S153" s="1126"/>
      <c r="U153" s="1152"/>
    </row>
    <row r="154" spans="1:21" s="1134" customFormat="1" ht="27.75" customHeight="1">
      <c r="A154" s="1153"/>
      <c r="B154" s="1154"/>
      <c r="C154" s="1154"/>
      <c r="D154" s="1126"/>
      <c r="E154" s="1126"/>
      <c r="F154" s="1126"/>
      <c r="G154" s="1153"/>
      <c r="H154" s="1153"/>
      <c r="I154" s="1153"/>
      <c r="J154" s="1155"/>
      <c r="K154" s="1156"/>
      <c r="L154" s="1126"/>
      <c r="M154" s="1126"/>
      <c r="N154" s="1157"/>
      <c r="O154" s="1157"/>
      <c r="P154" s="1158"/>
      <c r="Q154" s="1159"/>
      <c r="R154" s="1126"/>
      <c r="S154" s="1126"/>
      <c r="U154" s="1152"/>
    </row>
    <row r="155" spans="1:21" s="1134" customFormat="1" ht="27.75" customHeight="1">
      <c r="A155" s="1153"/>
      <c r="B155" s="1154"/>
      <c r="C155" s="1154"/>
      <c r="D155" s="1126"/>
      <c r="E155" s="1126"/>
      <c r="F155" s="1126"/>
      <c r="G155" s="1153"/>
      <c r="H155" s="1153"/>
      <c r="I155" s="1153"/>
      <c r="J155" s="1155"/>
      <c r="K155" s="1156"/>
      <c r="L155" s="1126"/>
      <c r="M155" s="1126"/>
      <c r="N155" s="1157"/>
      <c r="O155" s="1157"/>
      <c r="P155" s="1158"/>
      <c r="Q155" s="1159"/>
      <c r="R155" s="1126"/>
      <c r="S155" s="1126"/>
      <c r="U155" s="1152"/>
    </row>
    <row r="156" spans="1:21" s="1134" customFormat="1" ht="27.75" customHeight="1">
      <c r="A156" s="1153"/>
      <c r="B156" s="1154"/>
      <c r="C156" s="1154"/>
      <c r="D156" s="1126"/>
      <c r="E156" s="1126"/>
      <c r="F156" s="1126"/>
      <c r="G156" s="1153"/>
      <c r="H156" s="1153"/>
      <c r="I156" s="1153"/>
      <c r="J156" s="1155"/>
      <c r="K156" s="1156"/>
      <c r="L156" s="1126"/>
      <c r="M156" s="1126"/>
      <c r="N156" s="1157"/>
      <c r="O156" s="1157"/>
      <c r="P156" s="1158"/>
      <c r="Q156" s="1159"/>
      <c r="R156" s="1126"/>
      <c r="S156" s="1126"/>
      <c r="U156" s="1152"/>
    </row>
    <row r="157" spans="1:18" ht="34.5">
      <c r="A157" s="1031" t="s">
        <v>564</v>
      </c>
      <c r="B157" s="1032"/>
      <c r="C157" s="1032"/>
      <c r="D157" s="1033"/>
      <c r="E157" s="1034" t="s">
        <v>565</v>
      </c>
      <c r="F157" s="1035"/>
      <c r="G157" s="1035"/>
      <c r="H157" s="1036"/>
      <c r="I157" s="1037"/>
      <c r="J157" s="1037"/>
      <c r="K157" s="1038"/>
      <c r="L157" s="1037"/>
      <c r="M157" s="1039"/>
      <c r="P157" s="1042"/>
      <c r="Q157" s="1043" t="s">
        <v>566</v>
      </c>
      <c r="R157" s="1044"/>
    </row>
    <row r="158" spans="1:18" ht="34.5" customHeight="1">
      <c r="A158" s="1031" t="s">
        <v>567</v>
      </c>
      <c r="B158" s="1032"/>
      <c r="C158" s="1048"/>
      <c r="D158" s="1049"/>
      <c r="E158" s="1050" t="s">
        <v>568</v>
      </c>
      <c r="F158" s="1051"/>
      <c r="G158" s="1052"/>
      <c r="H158" s="1053"/>
      <c r="I158" s="1052"/>
      <c r="J158" s="1052"/>
      <c r="K158" s="1038"/>
      <c r="L158" s="1037"/>
      <c r="M158" s="1039"/>
      <c r="Q158" s="1055" t="s">
        <v>569</v>
      </c>
      <c r="R158" s="1044"/>
    </row>
    <row r="159" spans="1:18" ht="27.75" thickBot="1">
      <c r="A159" s="1056" t="s">
        <v>715</v>
      </c>
      <c r="B159" s="1032"/>
      <c r="C159" s="1032"/>
      <c r="D159" s="1049"/>
      <c r="E159" s="1057" t="s">
        <v>571</v>
      </c>
      <c r="F159" s="1035"/>
      <c r="G159" s="1035"/>
      <c r="H159" s="1036"/>
      <c r="I159" s="1037"/>
      <c r="J159" s="1037"/>
      <c r="K159" s="1038"/>
      <c r="L159" s="1037"/>
      <c r="M159" s="1037"/>
      <c r="Q159" s="1058" t="s">
        <v>716</v>
      </c>
      <c r="R159" s="1044"/>
    </row>
    <row r="160" spans="1:19" ht="27.75" customHeight="1" thickTop="1">
      <c r="A160" s="1059"/>
      <c r="B160" s="1060"/>
      <c r="C160" s="1060"/>
      <c r="D160" s="1061" t="s">
        <v>33</v>
      </c>
      <c r="E160" s="1062" t="s">
        <v>573</v>
      </c>
      <c r="F160" s="1062"/>
      <c r="G160" s="1063" t="s">
        <v>574</v>
      </c>
      <c r="H160" s="1231" t="s">
        <v>53</v>
      </c>
      <c r="I160" s="1232"/>
      <c r="J160" s="1231" t="s">
        <v>575</v>
      </c>
      <c r="K160" s="1233"/>
      <c r="L160" s="1064"/>
      <c r="M160" s="1064"/>
      <c r="N160" s="1065"/>
      <c r="O160" s="1066"/>
      <c r="P160" s="1067"/>
      <c r="Q160" s="1068"/>
      <c r="R160" s="1069"/>
      <c r="S160" s="1070"/>
    </row>
    <row r="161" spans="1:19" ht="21" customHeight="1">
      <c r="A161" s="1071"/>
      <c r="B161" s="1072"/>
      <c r="C161" s="1073"/>
      <c r="D161" s="1074" t="s">
        <v>576</v>
      </c>
      <c r="E161" s="1226" t="s">
        <v>26</v>
      </c>
      <c r="F161" s="1226"/>
      <c r="G161" s="1075" t="s">
        <v>577</v>
      </c>
      <c r="H161" s="1227" t="s">
        <v>578</v>
      </c>
      <c r="I161" s="1228"/>
      <c r="J161" s="1229" t="s">
        <v>579</v>
      </c>
      <c r="K161" s="1230"/>
      <c r="L161" s="1076" t="s">
        <v>580</v>
      </c>
      <c r="M161" s="1076" t="s">
        <v>580</v>
      </c>
      <c r="N161" s="1077"/>
      <c r="O161" s="1078"/>
      <c r="P161" s="1079"/>
      <c r="Q161" s="1080" t="s">
        <v>581</v>
      </c>
      <c r="R161" s="1081"/>
      <c r="S161" s="1082"/>
    </row>
    <row r="162" spans="1:19" ht="21" customHeight="1">
      <c r="A162" s="1083" t="s">
        <v>582</v>
      </c>
      <c r="B162" s="1084" t="s">
        <v>583</v>
      </c>
      <c r="C162" s="1085" t="s">
        <v>584</v>
      </c>
      <c r="D162" s="1086" t="s">
        <v>25</v>
      </c>
      <c r="E162" s="1087" t="s">
        <v>15</v>
      </c>
      <c r="F162" s="1087" t="s">
        <v>16</v>
      </c>
      <c r="G162" s="1088" t="s">
        <v>120</v>
      </c>
      <c r="H162" s="1089" t="s">
        <v>57</v>
      </c>
      <c r="I162" s="1090" t="s">
        <v>37</v>
      </c>
      <c r="J162" s="1091" t="s">
        <v>585</v>
      </c>
      <c r="K162" s="1092" t="s">
        <v>586</v>
      </c>
      <c r="L162" s="1076" t="s">
        <v>587</v>
      </c>
      <c r="M162" s="1093" t="s">
        <v>588</v>
      </c>
      <c r="N162" s="1094" t="s">
        <v>589</v>
      </c>
      <c r="O162" s="1095" t="s">
        <v>590</v>
      </c>
      <c r="P162" s="1096" t="s">
        <v>591</v>
      </c>
      <c r="Q162" s="1097"/>
      <c r="R162" s="1098" t="s">
        <v>385</v>
      </c>
      <c r="S162" s="1099" t="s">
        <v>592</v>
      </c>
    </row>
    <row r="163" spans="1:19" ht="22.5" customHeight="1" thickBot="1">
      <c r="A163" s="1100"/>
      <c r="B163" s="1101" t="s">
        <v>593</v>
      </c>
      <c r="C163" s="1101" t="s">
        <v>594</v>
      </c>
      <c r="D163" s="1101" t="s">
        <v>26</v>
      </c>
      <c r="E163" s="1102" t="s">
        <v>595</v>
      </c>
      <c r="F163" s="1103" t="s">
        <v>24</v>
      </c>
      <c r="G163" s="1101" t="s">
        <v>596</v>
      </c>
      <c r="H163" s="1104"/>
      <c r="I163" s="1105"/>
      <c r="J163" s="1106"/>
      <c r="K163" s="1105"/>
      <c r="L163" s="1107"/>
      <c r="M163" s="1106"/>
      <c r="N163" s="1108" t="s">
        <v>597</v>
      </c>
      <c r="O163" s="1109" t="s">
        <v>24</v>
      </c>
      <c r="P163" s="1110" t="s">
        <v>598</v>
      </c>
      <c r="Q163" s="1102" t="s">
        <v>599</v>
      </c>
      <c r="R163" s="1103" t="s">
        <v>83</v>
      </c>
      <c r="S163" s="1111"/>
    </row>
    <row r="164" spans="1:25" s="1124" customFormat="1" ht="27.75" customHeight="1" thickTop="1">
      <c r="A164" s="1112" t="s">
        <v>717</v>
      </c>
      <c r="B164" s="1113" t="s">
        <v>684</v>
      </c>
      <c r="C164" s="1113"/>
      <c r="D164" s="1115">
        <f aca="true" t="shared" si="12" ref="D164:D186">E164+F164</f>
        <v>0</v>
      </c>
      <c r="E164" s="1116"/>
      <c r="F164" s="1128"/>
      <c r="G164" s="1116">
        <f aca="true" t="shared" si="13" ref="G164:G186">SUM(H164:J164)</f>
        <v>34000</v>
      </c>
      <c r="H164" s="1116"/>
      <c r="I164" s="1116">
        <v>34000</v>
      </c>
      <c r="J164" s="1135"/>
      <c r="K164" s="1119" t="s">
        <v>718</v>
      </c>
      <c r="L164" s="1115">
        <v>24247</v>
      </c>
      <c r="M164" s="1115">
        <v>12032</v>
      </c>
      <c r="N164" s="1120"/>
      <c r="O164" s="1120">
        <v>43617</v>
      </c>
      <c r="P164" s="1121" t="s">
        <v>632</v>
      </c>
      <c r="Q164" s="1122" t="s">
        <v>719</v>
      </c>
      <c r="R164" s="1123">
        <v>4</v>
      </c>
      <c r="S164" s="1123">
        <v>109</v>
      </c>
      <c r="T164" s="1130"/>
      <c r="U164" s="1133"/>
      <c r="V164" s="1132"/>
      <c r="W164" s="1127"/>
      <c r="X164" s="1127"/>
      <c r="Y164" s="1134"/>
    </row>
    <row r="165" spans="1:25" s="1124" customFormat="1" ht="27.75" customHeight="1">
      <c r="A165" s="1112" t="s">
        <v>717</v>
      </c>
      <c r="B165" s="1113" t="s">
        <v>620</v>
      </c>
      <c r="C165" s="1113"/>
      <c r="D165" s="1115">
        <f t="shared" si="12"/>
        <v>0</v>
      </c>
      <c r="E165" s="1115"/>
      <c r="F165" s="1115"/>
      <c r="G165" s="1116">
        <f t="shared" si="13"/>
        <v>0</v>
      </c>
      <c r="H165" s="1116"/>
      <c r="I165" s="1116"/>
      <c r="J165" s="1118"/>
      <c r="K165" s="1119" t="s">
        <v>718</v>
      </c>
      <c r="L165" s="1115">
        <v>25938</v>
      </c>
      <c r="M165" s="1115">
        <v>15427</v>
      </c>
      <c r="N165" s="1120"/>
      <c r="O165" s="1120">
        <v>43617</v>
      </c>
      <c r="P165" s="1121" t="s">
        <v>704</v>
      </c>
      <c r="Q165" s="1122" t="s">
        <v>720</v>
      </c>
      <c r="R165" s="1123">
        <v>5</v>
      </c>
      <c r="S165" s="1123">
        <v>110</v>
      </c>
      <c r="T165" s="1130"/>
      <c r="U165" s="1133"/>
      <c r="V165" s="1132"/>
      <c r="W165" s="1127"/>
      <c r="X165" s="1127"/>
      <c r="Y165" s="1134"/>
    </row>
    <row r="166" spans="1:25" s="1124" customFormat="1" ht="27.75" customHeight="1">
      <c r="A166" s="1112" t="s">
        <v>717</v>
      </c>
      <c r="B166" s="1113" t="s">
        <v>721</v>
      </c>
      <c r="C166" s="1113"/>
      <c r="D166" s="1115">
        <f t="shared" si="12"/>
        <v>0</v>
      </c>
      <c r="E166" s="1115"/>
      <c r="F166" s="1115"/>
      <c r="G166" s="1116">
        <f t="shared" si="13"/>
        <v>0</v>
      </c>
      <c r="H166" s="1116"/>
      <c r="I166" s="1117"/>
      <c r="J166" s="1118"/>
      <c r="K166" s="1119" t="s">
        <v>718</v>
      </c>
      <c r="L166" s="1115">
        <v>33329</v>
      </c>
      <c r="M166" s="1115">
        <v>18907</v>
      </c>
      <c r="N166" s="1120"/>
      <c r="O166" s="1120">
        <v>43617</v>
      </c>
      <c r="P166" s="1121" t="s">
        <v>632</v>
      </c>
      <c r="Q166" s="1122" t="s">
        <v>722</v>
      </c>
      <c r="R166" s="1123">
        <v>6</v>
      </c>
      <c r="S166" s="1123">
        <v>111</v>
      </c>
      <c r="T166" s="1130"/>
      <c r="U166" s="1133"/>
      <c r="V166" s="1132"/>
      <c r="W166" s="1127"/>
      <c r="X166" s="1127"/>
      <c r="Y166" s="1134"/>
    </row>
    <row r="167" spans="1:25" s="1124" customFormat="1" ht="27.75" customHeight="1">
      <c r="A167" s="1112" t="s">
        <v>717</v>
      </c>
      <c r="B167" s="1113" t="s">
        <v>687</v>
      </c>
      <c r="C167" s="1113"/>
      <c r="D167" s="1115">
        <f t="shared" si="12"/>
        <v>0</v>
      </c>
      <c r="E167" s="1128"/>
      <c r="F167" s="1128"/>
      <c r="G167" s="1116">
        <f t="shared" si="13"/>
        <v>79800</v>
      </c>
      <c r="H167" s="1117"/>
      <c r="I167" s="1117">
        <v>79800</v>
      </c>
      <c r="J167" s="1118"/>
      <c r="K167" s="1119" t="s">
        <v>718</v>
      </c>
      <c r="L167" s="1115">
        <v>63416</v>
      </c>
      <c r="M167" s="1115">
        <v>35227</v>
      </c>
      <c r="N167" s="1120"/>
      <c r="O167" s="1120">
        <v>43618</v>
      </c>
      <c r="P167" s="1121" t="s">
        <v>681</v>
      </c>
      <c r="Q167" s="1122" t="s">
        <v>723</v>
      </c>
      <c r="R167" s="1123">
        <v>14</v>
      </c>
      <c r="S167" s="1123">
        <v>112</v>
      </c>
      <c r="T167" s="1130"/>
      <c r="U167" s="1133"/>
      <c r="V167" s="1132"/>
      <c r="W167" s="1127"/>
      <c r="X167" s="1127"/>
      <c r="Y167" s="1134"/>
    </row>
    <row r="168" spans="1:26" s="1124" customFormat="1" ht="27.75" customHeight="1">
      <c r="A168" s="1112" t="s">
        <v>717</v>
      </c>
      <c r="B168" s="1113" t="s">
        <v>721</v>
      </c>
      <c r="C168" s="1113"/>
      <c r="D168" s="1115">
        <f t="shared" si="12"/>
        <v>0</v>
      </c>
      <c r="E168" s="1128"/>
      <c r="F168" s="1128"/>
      <c r="G168" s="1116">
        <f t="shared" si="13"/>
        <v>0</v>
      </c>
      <c r="H168" s="1116"/>
      <c r="I168" s="1117"/>
      <c r="J168" s="1118"/>
      <c r="K168" s="1119" t="s">
        <v>718</v>
      </c>
      <c r="L168" s="1115">
        <v>32983</v>
      </c>
      <c r="M168" s="1115">
        <v>19191</v>
      </c>
      <c r="N168" s="1120"/>
      <c r="O168" s="1120">
        <v>43619</v>
      </c>
      <c r="P168" s="1121" t="s">
        <v>724</v>
      </c>
      <c r="Q168" s="1122" t="s">
        <v>725</v>
      </c>
      <c r="R168" s="1123">
        <v>21</v>
      </c>
      <c r="S168" s="1123">
        <v>113</v>
      </c>
      <c r="T168" s="1130"/>
      <c r="U168" s="1133"/>
      <c r="V168" s="1132"/>
      <c r="W168" s="1127"/>
      <c r="X168" s="1127"/>
      <c r="Y168" s="1132"/>
      <c r="Z168" s="1131"/>
    </row>
    <row r="169" spans="1:25" s="1124" customFormat="1" ht="27.75" customHeight="1">
      <c r="A169" s="1112" t="s">
        <v>717</v>
      </c>
      <c r="B169" s="1113" t="s">
        <v>673</v>
      </c>
      <c r="C169" s="1113"/>
      <c r="D169" s="1115">
        <f t="shared" si="12"/>
        <v>0</v>
      </c>
      <c r="E169" s="1128"/>
      <c r="F169" s="1128"/>
      <c r="G169" s="1116">
        <f t="shared" si="13"/>
        <v>2010</v>
      </c>
      <c r="H169" s="1116"/>
      <c r="I169" s="1116">
        <v>2010</v>
      </c>
      <c r="J169" s="1117"/>
      <c r="K169" s="1119" t="s">
        <v>718</v>
      </c>
      <c r="L169" s="1115">
        <v>5590</v>
      </c>
      <c r="M169" s="1115">
        <v>2411</v>
      </c>
      <c r="N169" s="1120"/>
      <c r="O169" s="1120">
        <v>43619</v>
      </c>
      <c r="P169" s="1129" t="s">
        <v>726</v>
      </c>
      <c r="Q169" s="1122" t="s">
        <v>727</v>
      </c>
      <c r="R169" s="1123">
        <v>25</v>
      </c>
      <c r="S169" s="1123">
        <v>114</v>
      </c>
      <c r="T169" s="1130"/>
      <c r="U169" s="1133"/>
      <c r="V169" s="1132"/>
      <c r="W169" s="1127"/>
      <c r="X169" s="1127"/>
      <c r="Y169" s="1134"/>
    </row>
    <row r="170" spans="1:25" s="1124" customFormat="1" ht="27.75" customHeight="1">
      <c r="A170" s="1112" t="s">
        <v>717</v>
      </c>
      <c r="B170" s="1113" t="s">
        <v>625</v>
      </c>
      <c r="C170" s="1113"/>
      <c r="D170" s="1115">
        <f t="shared" si="12"/>
        <v>0</v>
      </c>
      <c r="E170" s="1128"/>
      <c r="F170" s="1128"/>
      <c r="G170" s="1116">
        <f t="shared" si="13"/>
        <v>10000</v>
      </c>
      <c r="H170" s="1116"/>
      <c r="I170" s="1116">
        <v>10000</v>
      </c>
      <c r="J170" s="1118"/>
      <c r="K170" s="1119" t="s">
        <v>718</v>
      </c>
      <c r="L170" s="1115">
        <v>7617</v>
      </c>
      <c r="M170" s="1115">
        <v>3520</v>
      </c>
      <c r="N170" s="1120"/>
      <c r="O170" s="1120">
        <v>43620</v>
      </c>
      <c r="P170" s="1121" t="s">
        <v>623</v>
      </c>
      <c r="Q170" s="1122" t="s">
        <v>728</v>
      </c>
      <c r="R170" s="1123">
        <v>30</v>
      </c>
      <c r="S170" s="1123">
        <v>115</v>
      </c>
      <c r="T170" s="1130"/>
      <c r="U170" s="1133"/>
      <c r="V170" s="1132"/>
      <c r="W170" s="1127"/>
      <c r="X170" s="1127"/>
      <c r="Y170" s="1134"/>
    </row>
    <row r="171" spans="1:25" s="1124" customFormat="1" ht="27.75" customHeight="1">
      <c r="A171" s="1112" t="s">
        <v>717</v>
      </c>
      <c r="B171" s="1113" t="s">
        <v>684</v>
      </c>
      <c r="C171" s="1113"/>
      <c r="D171" s="1115">
        <f t="shared" si="12"/>
        <v>0</v>
      </c>
      <c r="E171" s="1115"/>
      <c r="F171" s="1115"/>
      <c r="G171" s="1116">
        <f t="shared" si="13"/>
        <v>31150</v>
      </c>
      <c r="H171" s="1116"/>
      <c r="I171" s="1116">
        <v>31150</v>
      </c>
      <c r="J171" s="1118"/>
      <c r="K171" s="1119" t="s">
        <v>718</v>
      </c>
      <c r="L171" s="1115">
        <v>20867</v>
      </c>
      <c r="M171" s="1115">
        <v>11822</v>
      </c>
      <c r="N171" s="1120"/>
      <c r="O171" s="1120">
        <v>43621</v>
      </c>
      <c r="P171" s="1121" t="s">
        <v>632</v>
      </c>
      <c r="Q171" s="1161" t="s">
        <v>729</v>
      </c>
      <c r="R171" s="1123">
        <v>37</v>
      </c>
      <c r="S171" s="1123">
        <v>116</v>
      </c>
      <c r="T171" s="1130"/>
      <c r="U171" s="1133"/>
      <c r="V171" s="1132"/>
      <c r="W171" s="1127"/>
      <c r="X171" s="1127"/>
      <c r="Y171" s="1134"/>
    </row>
    <row r="172" spans="1:25" s="1124" customFormat="1" ht="27.75" customHeight="1">
      <c r="A172" s="1112" t="s">
        <v>717</v>
      </c>
      <c r="B172" s="1113" t="s">
        <v>600</v>
      </c>
      <c r="C172" s="1113"/>
      <c r="D172" s="1115">
        <f t="shared" si="12"/>
        <v>0</v>
      </c>
      <c r="E172" s="1128"/>
      <c r="F172" s="1128"/>
      <c r="G172" s="1116">
        <f t="shared" si="13"/>
        <v>29198</v>
      </c>
      <c r="H172" s="1116"/>
      <c r="I172" s="1116">
        <v>29198</v>
      </c>
      <c r="J172" s="1118"/>
      <c r="K172" s="1119" t="s">
        <v>718</v>
      </c>
      <c r="L172" s="1115">
        <v>19034</v>
      </c>
      <c r="M172" s="1115">
        <v>11165</v>
      </c>
      <c r="N172" s="1120"/>
      <c r="O172" s="1120">
        <v>43622</v>
      </c>
      <c r="P172" s="1121" t="s">
        <v>681</v>
      </c>
      <c r="Q172" s="1122" t="s">
        <v>730</v>
      </c>
      <c r="R172" s="1123">
        <v>39</v>
      </c>
      <c r="S172" s="1123">
        <v>117</v>
      </c>
      <c r="T172" s="1130"/>
      <c r="U172" s="1133"/>
      <c r="V172" s="1132"/>
      <c r="W172" s="1127"/>
      <c r="X172" s="1127"/>
      <c r="Y172" s="1134"/>
    </row>
    <row r="173" spans="1:25" s="1124" customFormat="1" ht="27.75" customHeight="1">
      <c r="A173" s="1112" t="s">
        <v>717</v>
      </c>
      <c r="B173" s="1113" t="s">
        <v>684</v>
      </c>
      <c r="C173" s="1113"/>
      <c r="D173" s="1115">
        <f t="shared" si="12"/>
        <v>0</v>
      </c>
      <c r="E173" s="1115"/>
      <c r="F173" s="1115"/>
      <c r="G173" s="1116">
        <f t="shared" si="13"/>
        <v>0</v>
      </c>
      <c r="H173" s="1116"/>
      <c r="I173" s="1117"/>
      <c r="J173" s="1118"/>
      <c r="K173" s="1119" t="s">
        <v>718</v>
      </c>
      <c r="L173" s="1115">
        <v>30655</v>
      </c>
      <c r="M173" s="1115">
        <v>15707</v>
      </c>
      <c r="N173" s="1120"/>
      <c r="O173" s="1120">
        <v>43624</v>
      </c>
      <c r="P173" s="1121" t="s">
        <v>632</v>
      </c>
      <c r="Q173" s="1122" t="s">
        <v>731</v>
      </c>
      <c r="R173" s="1123">
        <v>50</v>
      </c>
      <c r="S173" s="1123">
        <v>118</v>
      </c>
      <c r="T173" s="1130"/>
      <c r="U173" s="1133"/>
      <c r="V173" s="1132"/>
      <c r="W173" s="1127"/>
      <c r="X173" s="1127"/>
      <c r="Y173" s="1134"/>
    </row>
    <row r="174" spans="1:25" s="1124" customFormat="1" ht="27.75" customHeight="1">
      <c r="A174" s="1112" t="s">
        <v>717</v>
      </c>
      <c r="B174" s="1113" t="s">
        <v>620</v>
      </c>
      <c r="C174" s="1113"/>
      <c r="D174" s="1115">
        <f t="shared" si="12"/>
        <v>0</v>
      </c>
      <c r="E174" s="1115"/>
      <c r="F174" s="1115"/>
      <c r="G174" s="1116">
        <f t="shared" si="13"/>
        <v>0</v>
      </c>
      <c r="H174" s="1116"/>
      <c r="I174" s="1117"/>
      <c r="J174" s="1118"/>
      <c r="K174" s="1119" t="s">
        <v>718</v>
      </c>
      <c r="L174" s="1115">
        <v>29353</v>
      </c>
      <c r="M174" s="1115">
        <v>17595</v>
      </c>
      <c r="N174" s="1120"/>
      <c r="O174" s="1120">
        <v>43626</v>
      </c>
      <c r="P174" s="1121" t="s">
        <v>621</v>
      </c>
      <c r="Q174" s="1122" t="s">
        <v>732</v>
      </c>
      <c r="R174" s="1123">
        <v>55</v>
      </c>
      <c r="S174" s="1123">
        <v>119</v>
      </c>
      <c r="T174" s="1130"/>
      <c r="U174" s="1133"/>
      <c r="V174" s="1132"/>
      <c r="W174" s="1127"/>
      <c r="X174" s="1127"/>
      <c r="Y174" s="1134"/>
    </row>
    <row r="175" spans="1:26" s="1124" customFormat="1" ht="27.75" customHeight="1">
      <c r="A175" s="1112" t="s">
        <v>717</v>
      </c>
      <c r="B175" s="1113" t="s">
        <v>684</v>
      </c>
      <c r="C175" s="1113"/>
      <c r="D175" s="1115">
        <f t="shared" si="12"/>
        <v>0</v>
      </c>
      <c r="E175" s="1115"/>
      <c r="F175" s="1115"/>
      <c r="G175" s="1116">
        <f t="shared" si="13"/>
        <v>33700</v>
      </c>
      <c r="H175" s="1116"/>
      <c r="I175" s="1117">
        <v>33700</v>
      </c>
      <c r="J175" s="1118"/>
      <c r="K175" s="1119" t="s">
        <v>718</v>
      </c>
      <c r="L175" s="1115">
        <v>22072</v>
      </c>
      <c r="M175" s="1115">
        <v>11132</v>
      </c>
      <c r="N175" s="1120"/>
      <c r="O175" s="1120">
        <v>43628</v>
      </c>
      <c r="P175" s="1121" t="s">
        <v>681</v>
      </c>
      <c r="Q175" s="1122" t="s">
        <v>733</v>
      </c>
      <c r="R175" s="1123">
        <v>68</v>
      </c>
      <c r="S175" s="1123">
        <v>120</v>
      </c>
      <c r="T175" s="1130"/>
      <c r="U175" s="1133"/>
      <c r="V175" s="1132"/>
      <c r="W175" s="1127"/>
      <c r="X175" s="1127"/>
      <c r="Y175" s="1132"/>
      <c r="Z175" s="1131"/>
    </row>
    <row r="176" spans="1:25" s="1124" customFormat="1" ht="27.75" customHeight="1">
      <c r="A176" s="1112" t="s">
        <v>717</v>
      </c>
      <c r="B176" s="1113" t="s">
        <v>620</v>
      </c>
      <c r="C176" s="1113"/>
      <c r="D176" s="1115">
        <f t="shared" si="12"/>
        <v>0</v>
      </c>
      <c r="E176" s="1128"/>
      <c r="F176" s="1128"/>
      <c r="G176" s="1116">
        <f t="shared" si="13"/>
        <v>0</v>
      </c>
      <c r="H176" s="1116"/>
      <c r="I176" s="1116"/>
      <c r="J176" s="1118"/>
      <c r="K176" s="1119" t="s">
        <v>718</v>
      </c>
      <c r="L176" s="1115">
        <v>23703</v>
      </c>
      <c r="M176" s="1115">
        <v>12229</v>
      </c>
      <c r="N176" s="1120"/>
      <c r="O176" s="1120">
        <v>43630</v>
      </c>
      <c r="P176" s="1129" t="s">
        <v>681</v>
      </c>
      <c r="Q176" s="1122" t="s">
        <v>734</v>
      </c>
      <c r="R176" s="1123">
        <v>73</v>
      </c>
      <c r="S176" s="1123">
        <v>121</v>
      </c>
      <c r="T176" s="1130"/>
      <c r="U176" s="1133"/>
      <c r="V176" s="1132"/>
      <c r="W176" s="1127"/>
      <c r="X176" s="1127"/>
      <c r="Y176" s="1134"/>
    </row>
    <row r="177" spans="1:25" s="1124" customFormat="1" ht="27.75" customHeight="1">
      <c r="A177" s="1112" t="s">
        <v>717</v>
      </c>
      <c r="B177" s="1113" t="s">
        <v>684</v>
      </c>
      <c r="C177" s="1113"/>
      <c r="D177" s="1115">
        <f t="shared" si="12"/>
        <v>0</v>
      </c>
      <c r="E177" s="1128"/>
      <c r="F177" s="1128"/>
      <c r="G177" s="1116">
        <f t="shared" si="13"/>
        <v>54050</v>
      </c>
      <c r="H177" s="1116"/>
      <c r="I177" s="1116">
        <v>54050</v>
      </c>
      <c r="J177" s="1118"/>
      <c r="K177" s="1119" t="s">
        <v>718</v>
      </c>
      <c r="L177" s="1115">
        <v>34323</v>
      </c>
      <c r="M177" s="1115">
        <v>19691</v>
      </c>
      <c r="N177" s="1120"/>
      <c r="O177" s="1120">
        <v>43631</v>
      </c>
      <c r="P177" s="1121" t="s">
        <v>681</v>
      </c>
      <c r="Q177" s="1122" t="s">
        <v>735</v>
      </c>
      <c r="R177" s="1123">
        <v>78</v>
      </c>
      <c r="S177" s="1123">
        <v>122</v>
      </c>
      <c r="T177" s="1130"/>
      <c r="U177" s="1133"/>
      <c r="V177" s="1132"/>
      <c r="W177" s="1127"/>
      <c r="X177" s="1127"/>
      <c r="Y177" s="1134"/>
    </row>
    <row r="178" spans="1:25" s="1124" customFormat="1" ht="27.75" customHeight="1">
      <c r="A178" s="1112" t="s">
        <v>717</v>
      </c>
      <c r="B178" s="1113" t="s">
        <v>684</v>
      </c>
      <c r="C178" s="1113"/>
      <c r="D178" s="1115">
        <f t="shared" si="12"/>
        <v>0</v>
      </c>
      <c r="E178" s="1128"/>
      <c r="F178" s="1128"/>
      <c r="G178" s="1116">
        <f t="shared" si="13"/>
        <v>55000</v>
      </c>
      <c r="H178" s="1116"/>
      <c r="I178" s="1116">
        <v>55000</v>
      </c>
      <c r="J178" s="1118"/>
      <c r="K178" s="1119" t="s">
        <v>718</v>
      </c>
      <c r="L178" s="1115">
        <v>31540</v>
      </c>
      <c r="M178" s="1115">
        <v>18765</v>
      </c>
      <c r="N178" s="1120"/>
      <c r="O178" s="1120">
        <v>43632</v>
      </c>
      <c r="P178" s="1121" t="s">
        <v>704</v>
      </c>
      <c r="Q178" s="1122" t="s">
        <v>736</v>
      </c>
      <c r="R178" s="1123">
        <v>86</v>
      </c>
      <c r="S178" s="1123">
        <v>123</v>
      </c>
      <c r="T178" s="1130"/>
      <c r="U178" s="1133"/>
      <c r="V178" s="1132"/>
      <c r="W178" s="1127"/>
      <c r="X178" s="1127"/>
      <c r="Y178" s="1134"/>
    </row>
    <row r="179" spans="1:25" s="1124" customFormat="1" ht="27.75" customHeight="1">
      <c r="A179" s="1112" t="s">
        <v>717</v>
      </c>
      <c r="B179" s="1113" t="s">
        <v>620</v>
      </c>
      <c r="C179" s="1113"/>
      <c r="D179" s="1115">
        <f t="shared" si="12"/>
        <v>0</v>
      </c>
      <c r="E179" s="1115"/>
      <c r="F179" s="1115"/>
      <c r="G179" s="1116">
        <f t="shared" si="13"/>
        <v>11000</v>
      </c>
      <c r="H179" s="1116"/>
      <c r="I179" s="1116">
        <v>11000</v>
      </c>
      <c r="J179" s="1118"/>
      <c r="K179" s="1119" t="s">
        <v>718</v>
      </c>
      <c r="L179" s="1115">
        <v>11773</v>
      </c>
      <c r="M179" s="1115">
        <v>6073</v>
      </c>
      <c r="N179" s="1120"/>
      <c r="O179" s="1120">
        <v>43636</v>
      </c>
      <c r="P179" s="1121" t="s">
        <v>737</v>
      </c>
      <c r="Q179" s="1122" t="s">
        <v>738</v>
      </c>
      <c r="R179" s="1123">
        <v>104</v>
      </c>
      <c r="S179" s="1123">
        <v>124</v>
      </c>
      <c r="T179" s="1130"/>
      <c r="U179" s="1133"/>
      <c r="V179" s="1132"/>
      <c r="W179" s="1127"/>
      <c r="X179" s="1127"/>
      <c r="Y179" s="1134"/>
    </row>
    <row r="180" spans="1:25" s="1124" customFormat="1" ht="27.75" customHeight="1">
      <c r="A180" s="1112" t="s">
        <v>717</v>
      </c>
      <c r="B180" s="1113" t="s">
        <v>616</v>
      </c>
      <c r="C180" s="1113"/>
      <c r="D180" s="1115">
        <f t="shared" si="12"/>
        <v>0</v>
      </c>
      <c r="E180" s="1115"/>
      <c r="F180" s="1115"/>
      <c r="G180" s="1116">
        <f t="shared" si="13"/>
        <v>3500</v>
      </c>
      <c r="H180" s="1116"/>
      <c r="I180" s="1116">
        <v>3500</v>
      </c>
      <c r="J180" s="1118"/>
      <c r="K180" s="1119" t="s">
        <v>718</v>
      </c>
      <c r="L180" s="1115">
        <v>4050</v>
      </c>
      <c r="M180" s="1115">
        <v>2073</v>
      </c>
      <c r="N180" s="1120"/>
      <c r="O180" s="1120">
        <v>43638</v>
      </c>
      <c r="P180" s="1121" t="s">
        <v>618</v>
      </c>
      <c r="Q180" s="1122" t="s">
        <v>619</v>
      </c>
      <c r="R180" s="1123">
        <v>111</v>
      </c>
      <c r="S180" s="1123">
        <v>125</v>
      </c>
      <c r="T180" s="1130"/>
      <c r="U180" s="1133"/>
      <c r="V180" s="1132"/>
      <c r="W180" s="1127"/>
      <c r="X180" s="1127"/>
      <c r="Y180" s="1134"/>
    </row>
    <row r="181" spans="1:25" s="1124" customFormat="1" ht="27.75" customHeight="1">
      <c r="A181" s="1112" t="s">
        <v>717</v>
      </c>
      <c r="B181" s="1113" t="s">
        <v>721</v>
      </c>
      <c r="C181" s="1113"/>
      <c r="D181" s="1115">
        <f t="shared" si="12"/>
        <v>0</v>
      </c>
      <c r="E181" s="1115"/>
      <c r="F181" s="1115"/>
      <c r="G181" s="1116">
        <f t="shared" si="13"/>
        <v>0</v>
      </c>
      <c r="H181" s="1116"/>
      <c r="I181" s="1116"/>
      <c r="J181" s="1118"/>
      <c r="K181" s="1119" t="s">
        <v>718</v>
      </c>
      <c r="L181" s="1115">
        <v>36353</v>
      </c>
      <c r="M181" s="1115">
        <v>21614</v>
      </c>
      <c r="N181" s="1120"/>
      <c r="O181" s="1120">
        <v>43638</v>
      </c>
      <c r="P181" s="1121" t="s">
        <v>621</v>
      </c>
      <c r="Q181" s="1122" t="s">
        <v>739</v>
      </c>
      <c r="R181" s="1123">
        <v>115</v>
      </c>
      <c r="S181" s="1123">
        <v>126</v>
      </c>
      <c r="T181" s="1130"/>
      <c r="U181" s="1133"/>
      <c r="V181" s="1132"/>
      <c r="W181" s="1127"/>
      <c r="X181" s="1127"/>
      <c r="Y181" s="1134"/>
    </row>
    <row r="182" spans="1:25" s="1124" customFormat="1" ht="27.75" customHeight="1">
      <c r="A182" s="1112" t="s">
        <v>717</v>
      </c>
      <c r="B182" s="1113" t="s">
        <v>740</v>
      </c>
      <c r="C182" s="1113"/>
      <c r="D182" s="1115">
        <f t="shared" si="12"/>
        <v>0</v>
      </c>
      <c r="E182" s="1115"/>
      <c r="F182" s="1115"/>
      <c r="G182" s="1116">
        <f t="shared" si="13"/>
        <v>0</v>
      </c>
      <c r="H182" s="1116"/>
      <c r="I182" s="1116"/>
      <c r="J182" s="1118"/>
      <c r="K182" s="1119" t="s">
        <v>718</v>
      </c>
      <c r="L182" s="1115">
        <v>30962</v>
      </c>
      <c r="M182" s="1115">
        <v>18171</v>
      </c>
      <c r="N182" s="1120"/>
      <c r="O182" s="1120">
        <v>43641</v>
      </c>
      <c r="P182" s="1121" t="s">
        <v>621</v>
      </c>
      <c r="Q182" s="1122" t="s">
        <v>741</v>
      </c>
      <c r="R182" s="1123">
        <v>126</v>
      </c>
      <c r="S182" s="1123">
        <v>127</v>
      </c>
      <c r="T182" s="1130"/>
      <c r="U182" s="1133"/>
      <c r="V182" s="1132"/>
      <c r="W182" s="1127"/>
      <c r="X182" s="1139"/>
      <c r="Y182" s="1132"/>
    </row>
    <row r="183" spans="1:25" s="1124" customFormat="1" ht="27.75" customHeight="1">
      <c r="A183" s="1112" t="s">
        <v>717</v>
      </c>
      <c r="B183" s="1113" t="s">
        <v>742</v>
      </c>
      <c r="C183" s="1113"/>
      <c r="D183" s="1115">
        <f t="shared" si="12"/>
        <v>0</v>
      </c>
      <c r="E183" s="1115"/>
      <c r="F183" s="1115"/>
      <c r="G183" s="1116">
        <f t="shared" si="13"/>
        <v>0</v>
      </c>
      <c r="H183" s="1116"/>
      <c r="I183" s="1116"/>
      <c r="J183" s="1118"/>
      <c r="K183" s="1119" t="s">
        <v>718</v>
      </c>
      <c r="L183" s="1115">
        <v>31261</v>
      </c>
      <c r="M183" s="1115">
        <v>18291</v>
      </c>
      <c r="N183" s="1120"/>
      <c r="O183" s="1120">
        <v>43642</v>
      </c>
      <c r="P183" s="1121" t="s">
        <v>681</v>
      </c>
      <c r="Q183" s="1122" t="s">
        <v>743</v>
      </c>
      <c r="R183" s="1123">
        <v>132</v>
      </c>
      <c r="S183" s="1123">
        <v>128</v>
      </c>
      <c r="T183" s="1130"/>
      <c r="U183" s="1133"/>
      <c r="V183" s="1132"/>
      <c r="W183" s="1127"/>
      <c r="X183" s="1127"/>
      <c r="Y183" s="1134"/>
    </row>
    <row r="184" spans="1:25" s="1124" customFormat="1" ht="27.75" customHeight="1">
      <c r="A184" s="1112" t="s">
        <v>717</v>
      </c>
      <c r="B184" s="1113" t="s">
        <v>721</v>
      </c>
      <c r="C184" s="1113"/>
      <c r="D184" s="1115">
        <f t="shared" si="12"/>
        <v>0</v>
      </c>
      <c r="E184" s="1115"/>
      <c r="F184" s="1115"/>
      <c r="G184" s="1116">
        <f t="shared" si="13"/>
        <v>0</v>
      </c>
      <c r="H184" s="1116"/>
      <c r="I184" s="1116"/>
      <c r="J184" s="1118"/>
      <c r="K184" s="1119" t="s">
        <v>718</v>
      </c>
      <c r="L184" s="1115">
        <v>19885</v>
      </c>
      <c r="M184" s="1115">
        <v>11140</v>
      </c>
      <c r="N184" s="1120"/>
      <c r="O184" s="1120">
        <v>43644</v>
      </c>
      <c r="P184" s="1121" t="s">
        <v>621</v>
      </c>
      <c r="Q184" s="1122" t="s">
        <v>744</v>
      </c>
      <c r="R184" s="1123">
        <v>143</v>
      </c>
      <c r="S184" s="1123">
        <v>129</v>
      </c>
      <c r="T184" s="1130"/>
      <c r="U184" s="1133"/>
      <c r="V184" s="1132"/>
      <c r="W184" s="1127"/>
      <c r="X184" s="1127"/>
      <c r="Y184" s="1134"/>
    </row>
    <row r="185" spans="1:25" s="1124" customFormat="1" ht="27.75" customHeight="1">
      <c r="A185" s="1112" t="s">
        <v>717</v>
      </c>
      <c r="B185" s="1113" t="s">
        <v>620</v>
      </c>
      <c r="C185" s="1113"/>
      <c r="D185" s="1115">
        <f t="shared" si="12"/>
        <v>0</v>
      </c>
      <c r="E185" s="1115"/>
      <c r="F185" s="1115"/>
      <c r="G185" s="1116">
        <f t="shared" si="13"/>
        <v>0</v>
      </c>
      <c r="H185" s="1116"/>
      <c r="I185" s="1116"/>
      <c r="J185" s="1118"/>
      <c r="K185" s="1119" t="s">
        <v>718</v>
      </c>
      <c r="L185" s="1115">
        <v>4740</v>
      </c>
      <c r="M185" s="1115">
        <v>3082</v>
      </c>
      <c r="N185" s="1120"/>
      <c r="O185" s="1120">
        <v>43646</v>
      </c>
      <c r="P185" s="1121" t="s">
        <v>618</v>
      </c>
      <c r="Q185" s="1122" t="s">
        <v>745</v>
      </c>
      <c r="R185" s="1123">
        <v>154</v>
      </c>
      <c r="S185" s="1123">
        <v>130</v>
      </c>
      <c r="T185" s="1130"/>
      <c r="U185" s="1133"/>
      <c r="V185" s="1132"/>
      <c r="W185" s="1127"/>
      <c r="X185" s="1127"/>
      <c r="Y185" s="1134"/>
    </row>
    <row r="186" spans="1:25" s="1124" customFormat="1" ht="27.75" customHeight="1" thickBot="1">
      <c r="A186" s="1112" t="s">
        <v>717</v>
      </c>
      <c r="B186" s="1113" t="s">
        <v>600</v>
      </c>
      <c r="C186" s="1113"/>
      <c r="D186" s="1115">
        <f t="shared" si="12"/>
        <v>0</v>
      </c>
      <c r="E186" s="1115"/>
      <c r="F186" s="1115"/>
      <c r="G186" s="1116">
        <f t="shared" si="13"/>
        <v>0</v>
      </c>
      <c r="H186" s="1116"/>
      <c r="I186" s="1116"/>
      <c r="J186" s="1118"/>
      <c r="K186" s="1119" t="s">
        <v>718</v>
      </c>
      <c r="L186" s="1115">
        <v>23124</v>
      </c>
      <c r="M186" s="1115">
        <v>9487</v>
      </c>
      <c r="N186" s="1120"/>
      <c r="O186" s="1120">
        <v>43646</v>
      </c>
      <c r="P186" s="1121" t="s">
        <v>746</v>
      </c>
      <c r="Q186" s="1122" t="s">
        <v>747</v>
      </c>
      <c r="R186" s="1123">
        <v>157</v>
      </c>
      <c r="S186" s="1123">
        <v>131</v>
      </c>
      <c r="T186" s="1130"/>
      <c r="U186" s="1133"/>
      <c r="V186" s="1132"/>
      <c r="W186" s="1127"/>
      <c r="X186" s="1127"/>
      <c r="Y186" s="1134"/>
    </row>
    <row r="187" spans="1:21" s="1134" customFormat="1" ht="27.75" customHeight="1" thickBot="1" thickTop="1">
      <c r="A187" s="1145"/>
      <c r="B187" s="1146"/>
      <c r="C187" s="1146"/>
      <c r="D187" s="1147">
        <f aca="true" t="shared" si="14" ref="D187:L187">SUM(D160:D186)</f>
        <v>0</v>
      </c>
      <c r="E187" s="1147">
        <f t="shared" si="14"/>
        <v>0</v>
      </c>
      <c r="F187" s="1147">
        <f t="shared" si="14"/>
        <v>0</v>
      </c>
      <c r="G187" s="1147">
        <f t="shared" si="14"/>
        <v>343408</v>
      </c>
      <c r="H187" s="1147">
        <f t="shared" si="14"/>
        <v>0</v>
      </c>
      <c r="I187" s="1147">
        <f t="shared" si="14"/>
        <v>343408</v>
      </c>
      <c r="J187" s="1147">
        <f t="shared" si="14"/>
        <v>0</v>
      </c>
      <c r="K187" s="1147">
        <f t="shared" si="14"/>
        <v>0</v>
      </c>
      <c r="L187" s="1147">
        <f t="shared" si="14"/>
        <v>566815</v>
      </c>
      <c r="M187" s="1147">
        <f>SUM(M160:M186)</f>
        <v>314752</v>
      </c>
      <c r="N187" s="1148"/>
      <c r="O187" s="1148"/>
      <c r="P187" s="1149"/>
      <c r="Q187" s="1150"/>
      <c r="R187" s="1147"/>
      <c r="S187" s="1151"/>
      <c r="U187" s="1152"/>
    </row>
    <row r="188" spans="1:21" s="1134" customFormat="1" ht="27.75" customHeight="1" thickTop="1">
      <c r="A188" s="1153"/>
      <c r="B188" s="1154"/>
      <c r="C188" s="1154"/>
      <c r="D188" s="1126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57"/>
      <c r="O188" s="1157"/>
      <c r="P188" s="1158"/>
      <c r="Q188" s="1159"/>
      <c r="R188" s="1126"/>
      <c r="S188" s="1126"/>
      <c r="U188" s="1152"/>
    </row>
    <row r="189" spans="1:21" s="1134" customFormat="1" ht="27.75" customHeight="1">
      <c r="A189" s="1153"/>
      <c r="B189" s="1154"/>
      <c r="C189" s="1154"/>
      <c r="D189" s="1126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57"/>
      <c r="O189" s="1157"/>
      <c r="P189" s="1158"/>
      <c r="Q189" s="1159"/>
      <c r="R189" s="1126"/>
      <c r="S189" s="1126"/>
      <c r="U189" s="1152"/>
    </row>
    <row r="190" spans="1:21" s="1134" customFormat="1" ht="27.75" customHeight="1">
      <c r="A190" s="1153"/>
      <c r="B190" s="1154"/>
      <c r="C190" s="1154"/>
      <c r="D190" s="1126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57"/>
      <c r="O190" s="1157"/>
      <c r="P190" s="1158"/>
      <c r="Q190" s="1159"/>
      <c r="R190" s="1126"/>
      <c r="S190" s="1126"/>
      <c r="U190" s="1152"/>
    </row>
    <row r="191" spans="1:21" s="1134" customFormat="1" ht="27.75" customHeight="1">
      <c r="A191" s="1153"/>
      <c r="B191" s="1154"/>
      <c r="C191" s="1154"/>
      <c r="D191" s="1126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57"/>
      <c r="O191" s="1157"/>
      <c r="P191" s="1158"/>
      <c r="Q191" s="1159"/>
      <c r="R191" s="1126"/>
      <c r="S191" s="1126"/>
      <c r="U191" s="1152"/>
    </row>
    <row r="192" spans="1:21" s="1134" customFormat="1" ht="27.75" customHeight="1">
      <c r="A192" s="1153"/>
      <c r="B192" s="1154"/>
      <c r="C192" s="1154"/>
      <c r="D192" s="1126"/>
      <c r="E192" s="1126"/>
      <c r="F192" s="1126"/>
      <c r="G192" s="1153"/>
      <c r="H192" s="1153"/>
      <c r="I192" s="1153"/>
      <c r="J192" s="1155"/>
      <c r="K192" s="1156"/>
      <c r="L192" s="1126"/>
      <c r="M192" s="1126"/>
      <c r="N192" s="1157"/>
      <c r="O192" s="1157"/>
      <c r="P192" s="1158"/>
      <c r="Q192" s="1159"/>
      <c r="R192" s="1126"/>
      <c r="S192" s="1126"/>
      <c r="U192" s="1152"/>
    </row>
    <row r="193" spans="1:21" s="1134" customFormat="1" ht="27.75" customHeight="1">
      <c r="A193" s="1153"/>
      <c r="B193" s="1154"/>
      <c r="C193" s="1154"/>
      <c r="D193" s="1126"/>
      <c r="E193" s="1126"/>
      <c r="F193" s="1126"/>
      <c r="G193" s="1153"/>
      <c r="H193" s="1153"/>
      <c r="I193" s="1153"/>
      <c r="J193" s="1155"/>
      <c r="K193" s="1156"/>
      <c r="L193" s="1126"/>
      <c r="M193" s="1126"/>
      <c r="N193" s="1157"/>
      <c r="O193" s="1157"/>
      <c r="P193" s="1158"/>
      <c r="Q193" s="1159"/>
      <c r="R193" s="1126"/>
      <c r="S193" s="1126"/>
      <c r="U193" s="1152"/>
    </row>
    <row r="194" spans="1:21" s="1134" customFormat="1" ht="27.75" customHeight="1">
      <c r="A194" s="1153"/>
      <c r="B194" s="1154"/>
      <c r="C194" s="1154"/>
      <c r="D194" s="1126"/>
      <c r="E194" s="1126"/>
      <c r="F194" s="1126"/>
      <c r="G194" s="1153"/>
      <c r="H194" s="1153"/>
      <c r="I194" s="1153"/>
      <c r="J194" s="1155"/>
      <c r="K194" s="1156"/>
      <c r="L194" s="1126"/>
      <c r="M194" s="1126"/>
      <c r="N194" s="1157"/>
      <c r="O194" s="1157"/>
      <c r="P194" s="1158"/>
      <c r="Q194" s="1159"/>
      <c r="R194" s="1126"/>
      <c r="S194" s="1126"/>
      <c r="U194" s="1152"/>
    </row>
    <row r="195" spans="1:21" s="1134" customFormat="1" ht="27.75" customHeight="1">
      <c r="A195" s="1153"/>
      <c r="B195" s="1154"/>
      <c r="C195" s="1154"/>
      <c r="D195" s="1126"/>
      <c r="E195" s="1126"/>
      <c r="F195" s="1126"/>
      <c r="G195" s="1153"/>
      <c r="H195" s="1153"/>
      <c r="I195" s="1153"/>
      <c r="J195" s="1155"/>
      <c r="K195" s="1156"/>
      <c r="L195" s="1126"/>
      <c r="M195" s="1126"/>
      <c r="N195" s="1157"/>
      <c r="O195" s="1157"/>
      <c r="P195" s="1158"/>
      <c r="Q195" s="1159"/>
      <c r="R195" s="1126"/>
      <c r="S195" s="1126"/>
      <c r="U195" s="1152"/>
    </row>
    <row r="196" spans="1:18" ht="34.5">
      <c r="A196" s="1031" t="s">
        <v>564</v>
      </c>
      <c r="B196" s="1032"/>
      <c r="C196" s="1032"/>
      <c r="D196" s="1033"/>
      <c r="E196" s="1034" t="s">
        <v>565</v>
      </c>
      <c r="F196" s="1035"/>
      <c r="G196" s="1035"/>
      <c r="H196" s="1036"/>
      <c r="I196" s="1037"/>
      <c r="J196" s="1037"/>
      <c r="K196" s="1038"/>
      <c r="L196" s="1037"/>
      <c r="M196" s="1039"/>
      <c r="P196" s="1042"/>
      <c r="Q196" s="1043" t="s">
        <v>566</v>
      </c>
      <c r="R196" s="1044"/>
    </row>
    <row r="197" spans="1:18" ht="34.5" customHeight="1">
      <c r="A197" s="1031" t="s">
        <v>567</v>
      </c>
      <c r="B197" s="1032"/>
      <c r="C197" s="1048"/>
      <c r="D197" s="1049"/>
      <c r="E197" s="1050" t="s">
        <v>568</v>
      </c>
      <c r="F197" s="1051"/>
      <c r="G197" s="1052"/>
      <c r="H197" s="1053"/>
      <c r="I197" s="1052"/>
      <c r="J197" s="1052"/>
      <c r="K197" s="1038"/>
      <c r="L197" s="1037"/>
      <c r="M197" s="1039"/>
      <c r="Q197" s="1055" t="s">
        <v>569</v>
      </c>
      <c r="R197" s="1044"/>
    </row>
    <row r="198" spans="1:18" ht="27.75" thickBot="1">
      <c r="A198" s="1056" t="s">
        <v>748</v>
      </c>
      <c r="B198" s="1032"/>
      <c r="C198" s="1032"/>
      <c r="D198" s="1049"/>
      <c r="E198" s="1057" t="s">
        <v>571</v>
      </c>
      <c r="F198" s="1035"/>
      <c r="G198" s="1035"/>
      <c r="H198" s="1036"/>
      <c r="I198" s="1037"/>
      <c r="J198" s="1037"/>
      <c r="K198" s="1038"/>
      <c r="L198" s="1037"/>
      <c r="M198" s="1037"/>
      <c r="Q198" s="1058" t="s">
        <v>749</v>
      </c>
      <c r="R198" s="1044"/>
    </row>
    <row r="199" spans="1:19" ht="27.75" customHeight="1" thickTop="1">
      <c r="A199" s="1059"/>
      <c r="B199" s="1060"/>
      <c r="C199" s="1060"/>
      <c r="D199" s="1061" t="s">
        <v>33</v>
      </c>
      <c r="E199" s="1062" t="s">
        <v>573</v>
      </c>
      <c r="F199" s="1062"/>
      <c r="G199" s="1063" t="s">
        <v>574</v>
      </c>
      <c r="H199" s="1231" t="s">
        <v>53</v>
      </c>
      <c r="I199" s="1232"/>
      <c r="J199" s="1231" t="s">
        <v>575</v>
      </c>
      <c r="K199" s="1233"/>
      <c r="L199" s="1064"/>
      <c r="M199" s="1064"/>
      <c r="N199" s="1065"/>
      <c r="O199" s="1066"/>
      <c r="P199" s="1067"/>
      <c r="Q199" s="1068"/>
      <c r="R199" s="1069"/>
      <c r="S199" s="1070"/>
    </row>
    <row r="200" spans="1:19" ht="21" customHeight="1">
      <c r="A200" s="1071"/>
      <c r="B200" s="1072"/>
      <c r="C200" s="1073"/>
      <c r="D200" s="1074" t="s">
        <v>576</v>
      </c>
      <c r="E200" s="1226" t="s">
        <v>26</v>
      </c>
      <c r="F200" s="1226"/>
      <c r="G200" s="1075" t="s">
        <v>577</v>
      </c>
      <c r="H200" s="1227" t="s">
        <v>578</v>
      </c>
      <c r="I200" s="1228"/>
      <c r="J200" s="1229" t="s">
        <v>579</v>
      </c>
      <c r="K200" s="1230"/>
      <c r="L200" s="1076" t="s">
        <v>580</v>
      </c>
      <c r="M200" s="1076" t="s">
        <v>580</v>
      </c>
      <c r="N200" s="1077"/>
      <c r="O200" s="1078"/>
      <c r="P200" s="1079"/>
      <c r="Q200" s="1080" t="s">
        <v>581</v>
      </c>
      <c r="R200" s="1081"/>
      <c r="S200" s="1082"/>
    </row>
    <row r="201" spans="1:19" ht="21" customHeight="1">
      <c r="A201" s="1083" t="s">
        <v>582</v>
      </c>
      <c r="B201" s="1084" t="s">
        <v>583</v>
      </c>
      <c r="C201" s="1085" t="s">
        <v>584</v>
      </c>
      <c r="D201" s="1086" t="s">
        <v>25</v>
      </c>
      <c r="E201" s="1087" t="s">
        <v>15</v>
      </c>
      <c r="F201" s="1087" t="s">
        <v>16</v>
      </c>
      <c r="G201" s="1088" t="s">
        <v>120</v>
      </c>
      <c r="H201" s="1089" t="s">
        <v>57</v>
      </c>
      <c r="I201" s="1090" t="s">
        <v>37</v>
      </c>
      <c r="J201" s="1091" t="s">
        <v>585</v>
      </c>
      <c r="K201" s="1092" t="s">
        <v>586</v>
      </c>
      <c r="L201" s="1076" t="s">
        <v>587</v>
      </c>
      <c r="M201" s="1093" t="s">
        <v>588</v>
      </c>
      <c r="N201" s="1094" t="s">
        <v>589</v>
      </c>
      <c r="O201" s="1095" t="s">
        <v>590</v>
      </c>
      <c r="P201" s="1096" t="s">
        <v>591</v>
      </c>
      <c r="Q201" s="1097"/>
      <c r="R201" s="1098" t="s">
        <v>385</v>
      </c>
      <c r="S201" s="1099" t="s">
        <v>592</v>
      </c>
    </row>
    <row r="202" spans="1:19" ht="22.5" customHeight="1" thickBot="1">
      <c r="A202" s="1100"/>
      <c r="B202" s="1101" t="s">
        <v>593</v>
      </c>
      <c r="C202" s="1101" t="s">
        <v>594</v>
      </c>
      <c r="D202" s="1101" t="s">
        <v>26</v>
      </c>
      <c r="E202" s="1102" t="s">
        <v>595</v>
      </c>
      <c r="F202" s="1103" t="s">
        <v>24</v>
      </c>
      <c r="G202" s="1101" t="s">
        <v>596</v>
      </c>
      <c r="H202" s="1104"/>
      <c r="I202" s="1105"/>
      <c r="J202" s="1106"/>
      <c r="K202" s="1105"/>
      <c r="L202" s="1107"/>
      <c r="M202" s="1106"/>
      <c r="N202" s="1108" t="s">
        <v>597</v>
      </c>
      <c r="O202" s="1109" t="s">
        <v>24</v>
      </c>
      <c r="P202" s="1110" t="s">
        <v>598</v>
      </c>
      <c r="Q202" s="1102" t="s">
        <v>599</v>
      </c>
      <c r="R202" s="1103" t="s">
        <v>83</v>
      </c>
      <c r="S202" s="1111"/>
    </row>
    <row r="203" spans="1:22" s="1124" customFormat="1" ht="27" customHeight="1" thickTop="1">
      <c r="A203" s="1112"/>
      <c r="B203" s="1113" t="s">
        <v>625</v>
      </c>
      <c r="C203" s="1113"/>
      <c r="D203" s="1115">
        <f aca="true" t="shared" si="15" ref="D203:D209">E203+F203</f>
        <v>0</v>
      </c>
      <c r="E203" s="1115"/>
      <c r="F203" s="1115"/>
      <c r="G203" s="1116">
        <f aca="true" t="shared" si="16" ref="G203:G266">SUM(H203:J203)</f>
        <v>67</v>
      </c>
      <c r="H203" s="1115"/>
      <c r="I203" s="1115"/>
      <c r="J203" s="1115">
        <v>67</v>
      </c>
      <c r="K203" s="1119" t="s">
        <v>617</v>
      </c>
      <c r="L203" s="1115">
        <v>4015</v>
      </c>
      <c r="M203" s="1115">
        <v>3394</v>
      </c>
      <c r="N203" s="1120"/>
      <c r="O203" s="1120">
        <v>43599</v>
      </c>
      <c r="P203" s="1121" t="s">
        <v>621</v>
      </c>
      <c r="Q203" s="1122" t="s">
        <v>750</v>
      </c>
      <c r="R203" s="1123">
        <v>75</v>
      </c>
      <c r="S203" s="1123"/>
      <c r="T203" s="1130"/>
      <c r="U203" s="1131"/>
      <c r="V203" s="1131"/>
    </row>
    <row r="204" spans="1:22" s="1124" customFormat="1" ht="27" customHeight="1">
      <c r="A204" s="1112"/>
      <c r="B204" s="1113" t="s">
        <v>684</v>
      </c>
      <c r="C204" s="1113"/>
      <c r="D204" s="1115">
        <f t="shared" si="15"/>
        <v>0</v>
      </c>
      <c r="E204" s="1115"/>
      <c r="F204" s="1115"/>
      <c r="G204" s="1116">
        <f t="shared" si="16"/>
        <v>63000</v>
      </c>
      <c r="H204" s="1115"/>
      <c r="I204" s="1115"/>
      <c r="J204" s="1115">
        <v>63000</v>
      </c>
      <c r="K204" s="1119" t="s">
        <v>751</v>
      </c>
      <c r="L204" s="1115">
        <v>36353</v>
      </c>
      <c r="M204" s="1115">
        <v>21596</v>
      </c>
      <c r="N204" s="1120"/>
      <c r="O204" s="1120">
        <v>43601</v>
      </c>
      <c r="P204" s="1121" t="s">
        <v>501</v>
      </c>
      <c r="Q204" s="1122" t="s">
        <v>752</v>
      </c>
      <c r="R204" s="1123">
        <v>86</v>
      </c>
      <c r="S204" s="1123"/>
      <c r="T204" s="1130"/>
      <c r="U204" s="1131"/>
      <c r="V204" s="1131"/>
    </row>
    <row r="205" spans="1:22" s="1124" customFormat="1" ht="27" customHeight="1">
      <c r="A205" s="1112"/>
      <c r="B205" s="1113" t="s">
        <v>753</v>
      </c>
      <c r="C205" s="1113"/>
      <c r="D205" s="1115">
        <f t="shared" si="15"/>
        <v>0</v>
      </c>
      <c r="E205" s="1115"/>
      <c r="F205" s="1115"/>
      <c r="G205" s="1116">
        <f t="shared" si="16"/>
        <v>0</v>
      </c>
      <c r="H205" s="1115"/>
      <c r="I205" s="1115"/>
      <c r="J205" s="1115"/>
      <c r="K205" s="1119" t="s">
        <v>754</v>
      </c>
      <c r="L205" s="1115">
        <v>6301</v>
      </c>
      <c r="M205" s="1115">
        <v>3582</v>
      </c>
      <c r="N205" s="1120"/>
      <c r="O205" s="1120">
        <v>43602</v>
      </c>
      <c r="P205" s="1121" t="s">
        <v>755</v>
      </c>
      <c r="Q205" s="1122" t="s">
        <v>756</v>
      </c>
      <c r="R205" s="1123">
        <v>97</v>
      </c>
      <c r="S205" s="1123"/>
      <c r="T205" s="1130"/>
      <c r="U205" s="1131"/>
      <c r="V205" s="1131"/>
    </row>
    <row r="206" spans="1:22" s="1124" customFormat="1" ht="27" customHeight="1">
      <c r="A206" s="1112"/>
      <c r="B206" s="1113" t="s">
        <v>634</v>
      </c>
      <c r="C206" s="1113"/>
      <c r="D206" s="1115">
        <f t="shared" si="15"/>
        <v>0</v>
      </c>
      <c r="E206" s="1115"/>
      <c r="F206" s="1115"/>
      <c r="G206" s="1116">
        <f t="shared" si="16"/>
        <v>12170</v>
      </c>
      <c r="H206" s="1115"/>
      <c r="I206" s="1115">
        <v>12170</v>
      </c>
      <c r="J206" s="1115"/>
      <c r="K206" s="1119" t="s">
        <v>718</v>
      </c>
      <c r="L206" s="1115">
        <v>20684</v>
      </c>
      <c r="M206" s="1115">
        <v>11468</v>
      </c>
      <c r="N206" s="1120"/>
      <c r="O206" s="1120">
        <v>43613</v>
      </c>
      <c r="P206" s="1121" t="s">
        <v>398</v>
      </c>
      <c r="Q206" s="1122" t="s">
        <v>757</v>
      </c>
      <c r="R206" s="1123">
        <v>103</v>
      </c>
      <c r="S206" s="1123"/>
      <c r="T206" s="1130"/>
      <c r="U206" s="1131"/>
      <c r="V206" s="1131"/>
    </row>
    <row r="207" spans="1:22" s="1124" customFormat="1" ht="27" customHeight="1">
      <c r="A207" s="1112"/>
      <c r="B207" s="1113" t="s">
        <v>690</v>
      </c>
      <c r="C207" s="1113"/>
      <c r="D207" s="1115">
        <f t="shared" si="15"/>
        <v>0</v>
      </c>
      <c r="E207" s="1115"/>
      <c r="F207" s="1115"/>
      <c r="G207" s="1116">
        <f t="shared" si="16"/>
        <v>26420</v>
      </c>
      <c r="H207" s="1115"/>
      <c r="I207" s="1115"/>
      <c r="J207" s="1115">
        <v>26420</v>
      </c>
      <c r="K207" s="1119" t="s">
        <v>758</v>
      </c>
      <c r="L207" s="1115">
        <v>22434</v>
      </c>
      <c r="M207" s="1115">
        <v>12068</v>
      </c>
      <c r="N207" s="1120"/>
      <c r="O207" s="1120">
        <v>43607</v>
      </c>
      <c r="P207" s="1121" t="s">
        <v>681</v>
      </c>
      <c r="Q207" s="1122" t="s">
        <v>759</v>
      </c>
      <c r="R207" s="1123">
        <v>132</v>
      </c>
      <c r="S207" s="1123"/>
      <c r="T207" s="1130"/>
      <c r="U207" s="1131"/>
      <c r="V207" s="1131"/>
    </row>
    <row r="208" spans="1:22" s="1124" customFormat="1" ht="27" customHeight="1">
      <c r="A208" s="1112"/>
      <c r="B208" s="1113" t="s">
        <v>760</v>
      </c>
      <c r="C208" s="1113"/>
      <c r="D208" s="1115">
        <f t="shared" si="15"/>
        <v>0</v>
      </c>
      <c r="E208" s="1115"/>
      <c r="F208" s="1115"/>
      <c r="G208" s="1116">
        <f t="shared" si="16"/>
        <v>4000</v>
      </c>
      <c r="H208" s="1115"/>
      <c r="I208" s="1115">
        <v>4000</v>
      </c>
      <c r="J208" s="1115"/>
      <c r="K208" s="1119" t="s">
        <v>617</v>
      </c>
      <c r="L208" s="1115">
        <v>2476</v>
      </c>
      <c r="M208" s="1115">
        <v>2129</v>
      </c>
      <c r="N208" s="1120"/>
      <c r="O208" s="1120">
        <v>43609</v>
      </c>
      <c r="P208" s="1121" t="s">
        <v>618</v>
      </c>
      <c r="Q208" s="1122" t="s">
        <v>761</v>
      </c>
      <c r="R208" s="1123">
        <v>142</v>
      </c>
      <c r="S208" s="1123"/>
      <c r="T208" s="1130"/>
      <c r="U208" s="1131"/>
      <c r="V208" s="1131"/>
    </row>
    <row r="209" spans="1:22" s="1124" customFormat="1" ht="27" customHeight="1">
      <c r="A209" s="1112"/>
      <c r="B209" s="1113" t="s">
        <v>620</v>
      </c>
      <c r="C209" s="1113"/>
      <c r="D209" s="1115">
        <f t="shared" si="15"/>
        <v>0</v>
      </c>
      <c r="E209" s="1115"/>
      <c r="F209" s="1115"/>
      <c r="G209" s="1116">
        <f t="shared" si="16"/>
        <v>6480</v>
      </c>
      <c r="H209" s="1115"/>
      <c r="I209" s="1115"/>
      <c r="J209" s="1115">
        <v>6480</v>
      </c>
      <c r="K209" s="1119" t="s">
        <v>146</v>
      </c>
      <c r="L209" s="1115">
        <v>14431</v>
      </c>
      <c r="M209" s="1115">
        <v>8741</v>
      </c>
      <c r="N209" s="1120"/>
      <c r="O209" s="1120">
        <v>43609</v>
      </c>
      <c r="P209" s="1121" t="s">
        <v>762</v>
      </c>
      <c r="Q209" s="1122" t="s">
        <v>763</v>
      </c>
      <c r="R209" s="1123">
        <v>161</v>
      </c>
      <c r="S209" s="1123"/>
      <c r="T209" s="1130"/>
      <c r="U209" s="1131"/>
      <c r="V209" s="1131"/>
    </row>
    <row r="210" spans="1:22" s="1124" customFormat="1" ht="27" customHeight="1">
      <c r="A210" s="1112"/>
      <c r="B210" s="1113" t="s">
        <v>684</v>
      </c>
      <c r="C210" s="1113"/>
      <c r="D210" s="1115">
        <f>E210+F210</f>
        <v>0</v>
      </c>
      <c r="E210" s="1115"/>
      <c r="F210" s="1115"/>
      <c r="G210" s="1116">
        <f t="shared" si="16"/>
        <v>8001</v>
      </c>
      <c r="H210" s="1115"/>
      <c r="I210" s="1115"/>
      <c r="J210" s="1115">
        <v>8001</v>
      </c>
      <c r="K210" s="1119" t="s">
        <v>69</v>
      </c>
      <c r="L210" s="1115">
        <v>11822</v>
      </c>
      <c r="M210" s="1115">
        <v>3792</v>
      </c>
      <c r="N210" s="1120"/>
      <c r="O210" s="1120">
        <v>43613</v>
      </c>
      <c r="P210" s="1121" t="s">
        <v>681</v>
      </c>
      <c r="Q210" s="1122" t="s">
        <v>700</v>
      </c>
      <c r="R210" s="1123">
        <v>167</v>
      </c>
      <c r="S210" s="1123"/>
      <c r="T210" s="1130"/>
      <c r="U210" s="1131"/>
      <c r="V210" s="1131"/>
    </row>
    <row r="211" spans="1:22" s="1124" customFormat="1" ht="27" customHeight="1">
      <c r="A211" s="1112"/>
      <c r="B211" s="1113" t="s">
        <v>634</v>
      </c>
      <c r="C211" s="1113"/>
      <c r="D211" s="1115">
        <f>E211+F211</f>
        <v>0</v>
      </c>
      <c r="E211" s="1115"/>
      <c r="F211" s="1115"/>
      <c r="G211" s="1116">
        <f t="shared" si="16"/>
        <v>2143</v>
      </c>
      <c r="H211" s="1115"/>
      <c r="I211" s="1115"/>
      <c r="J211" s="1115">
        <v>2143</v>
      </c>
      <c r="K211" s="1119" t="s">
        <v>617</v>
      </c>
      <c r="L211" s="1115">
        <v>30655</v>
      </c>
      <c r="M211" s="1115">
        <v>15707</v>
      </c>
      <c r="N211" s="1120"/>
      <c r="O211" s="1120">
        <v>43614</v>
      </c>
      <c r="P211" s="1121" t="s">
        <v>632</v>
      </c>
      <c r="Q211" s="1122" t="s">
        <v>764</v>
      </c>
      <c r="R211" s="1123">
        <v>171</v>
      </c>
      <c r="S211" s="1123"/>
      <c r="T211" s="1130"/>
      <c r="U211" s="1131"/>
      <c r="V211" s="1131"/>
    </row>
    <row r="212" spans="1:22" s="1124" customFormat="1" ht="27" customHeight="1">
      <c r="A212" s="1112"/>
      <c r="B212" s="1113" t="s">
        <v>701</v>
      </c>
      <c r="C212" s="1113"/>
      <c r="D212" s="1115">
        <f>E212+F212</f>
        <v>0</v>
      </c>
      <c r="E212" s="1115"/>
      <c r="F212" s="1115"/>
      <c r="G212" s="1116">
        <f t="shared" si="16"/>
        <v>3175</v>
      </c>
      <c r="H212" s="1115"/>
      <c r="I212" s="1115"/>
      <c r="J212" s="1115">
        <v>3175</v>
      </c>
      <c r="K212" s="1119" t="s">
        <v>702</v>
      </c>
      <c r="L212" s="1115">
        <v>1995</v>
      </c>
      <c r="M212" s="1115">
        <v>1121</v>
      </c>
      <c r="N212" s="1120"/>
      <c r="O212" s="1120">
        <v>43616</v>
      </c>
      <c r="P212" s="1121" t="s">
        <v>645</v>
      </c>
      <c r="Q212" s="1122" t="s">
        <v>703</v>
      </c>
      <c r="R212" s="1123">
        <v>180</v>
      </c>
      <c r="S212" s="1123"/>
      <c r="T212" s="1130"/>
      <c r="U212" s="1131"/>
      <c r="V212" s="1131"/>
    </row>
    <row r="213" spans="1:22" s="1124" customFormat="1" ht="27" customHeight="1">
      <c r="A213" s="1112"/>
      <c r="B213" s="1113" t="s">
        <v>721</v>
      </c>
      <c r="C213" s="1113"/>
      <c r="D213" s="1115">
        <f>E213+F213</f>
        <v>0</v>
      </c>
      <c r="E213" s="1115"/>
      <c r="F213" s="1115"/>
      <c r="G213" s="1116">
        <f t="shared" si="16"/>
        <v>19391</v>
      </c>
      <c r="H213" s="1115"/>
      <c r="I213" s="1115">
        <v>19391</v>
      </c>
      <c r="J213" s="1115"/>
      <c r="K213" s="1119" t="s">
        <v>718</v>
      </c>
      <c r="L213" s="1115">
        <v>11733</v>
      </c>
      <c r="M213" s="1115">
        <v>6321</v>
      </c>
      <c r="N213" s="1120"/>
      <c r="O213" s="1120">
        <v>43616</v>
      </c>
      <c r="P213" s="1121" t="s">
        <v>621</v>
      </c>
      <c r="Q213" s="1122" t="s">
        <v>765</v>
      </c>
      <c r="R213" s="1123">
        <v>183</v>
      </c>
      <c r="S213" s="1123"/>
      <c r="T213" s="1130"/>
      <c r="U213" s="1131"/>
      <c r="V213" s="1131"/>
    </row>
    <row r="214" spans="1:22" s="1124" customFormat="1" ht="27" customHeight="1" thickBot="1">
      <c r="A214" s="1112"/>
      <c r="B214" s="1113" t="s">
        <v>684</v>
      </c>
      <c r="C214" s="1113"/>
      <c r="D214" s="1115">
        <f>E214+F214</f>
        <v>0</v>
      </c>
      <c r="E214" s="1115"/>
      <c r="F214" s="1115"/>
      <c r="G214" s="1116">
        <f t="shared" si="16"/>
        <v>55000</v>
      </c>
      <c r="H214" s="1115"/>
      <c r="I214" s="1115">
        <v>55000</v>
      </c>
      <c r="J214" s="1115"/>
      <c r="K214" s="1119" t="s">
        <v>718</v>
      </c>
      <c r="L214" s="1115">
        <v>330</v>
      </c>
      <c r="M214" s="1115">
        <v>19231</v>
      </c>
      <c r="N214" s="1120"/>
      <c r="O214" s="1120">
        <v>43616</v>
      </c>
      <c r="P214" s="1121" t="s">
        <v>681</v>
      </c>
      <c r="Q214" s="1122" t="s">
        <v>766</v>
      </c>
      <c r="R214" s="1123">
        <v>184</v>
      </c>
      <c r="S214" s="1123"/>
      <c r="T214" s="1130"/>
      <c r="U214" s="1131"/>
      <c r="V214" s="1131"/>
    </row>
    <row r="215" spans="1:19" s="1124" customFormat="1" ht="27.75" customHeight="1" hidden="1">
      <c r="A215" s="1112" t="s">
        <v>679</v>
      </c>
      <c r="B215" s="1113" t="s">
        <v>620</v>
      </c>
      <c r="C215" s="1113"/>
      <c r="D215" s="1115">
        <f>SUM(E215:F215)</f>
        <v>0</v>
      </c>
      <c r="E215" s="1115"/>
      <c r="F215" s="1115"/>
      <c r="G215" s="1116">
        <f t="shared" si="16"/>
        <v>0</v>
      </c>
      <c r="H215" s="1116"/>
      <c r="I215" s="1116"/>
      <c r="J215" s="1118"/>
      <c r="K215" s="1119" t="s">
        <v>116</v>
      </c>
      <c r="L215" s="1115">
        <v>61724</v>
      </c>
      <c r="M215" s="1115">
        <v>32726</v>
      </c>
      <c r="N215" s="1120"/>
      <c r="O215" s="1120"/>
      <c r="P215" s="1121" t="s">
        <v>704</v>
      </c>
      <c r="Q215" s="1122" t="s">
        <v>767</v>
      </c>
      <c r="R215" s="1123">
        <v>214</v>
      </c>
      <c r="S215" s="1123"/>
    </row>
    <row r="216" spans="1:19" s="1124" customFormat="1" ht="27.75" customHeight="1" hidden="1">
      <c r="A216" s="1112"/>
      <c r="B216" s="1113"/>
      <c r="C216" s="1113"/>
      <c r="D216" s="1115">
        <f>E216+F216</f>
        <v>0</v>
      </c>
      <c r="E216" s="1115"/>
      <c r="F216" s="1115"/>
      <c r="G216" s="1116">
        <f t="shared" si="16"/>
        <v>0</v>
      </c>
      <c r="H216" s="1116"/>
      <c r="I216" s="1116"/>
      <c r="J216" s="1116"/>
      <c r="K216" s="1167"/>
      <c r="L216" s="1115"/>
      <c r="M216" s="1115"/>
      <c r="N216" s="1120"/>
      <c r="O216" s="1168"/>
      <c r="P216" s="1121"/>
      <c r="Q216" s="1169"/>
      <c r="R216" s="1123">
        <v>277</v>
      </c>
      <c r="S216" s="1170"/>
    </row>
    <row r="217" spans="1:19" s="1124" customFormat="1" ht="27.75" customHeight="1" hidden="1">
      <c r="A217" s="1171"/>
      <c r="B217" s="1113"/>
      <c r="C217" s="1113"/>
      <c r="D217" s="1115">
        <f>E216+F216</f>
        <v>0</v>
      </c>
      <c r="E217" s="1115"/>
      <c r="F217" s="1115"/>
      <c r="G217" s="1116">
        <f t="shared" si="16"/>
        <v>0</v>
      </c>
      <c r="H217" s="1116"/>
      <c r="I217" s="1116"/>
      <c r="J217" s="1116"/>
      <c r="K217" s="1167"/>
      <c r="L217" s="1115"/>
      <c r="M217" s="1115"/>
      <c r="N217" s="1120"/>
      <c r="O217" s="1168"/>
      <c r="P217" s="1121"/>
      <c r="Q217" s="1169"/>
      <c r="R217" s="1172"/>
      <c r="S217" s="1170"/>
    </row>
    <row r="218" spans="1:19" s="1124" customFormat="1" ht="27.75" customHeight="1" hidden="1">
      <c r="A218" s="1112"/>
      <c r="B218" s="1113"/>
      <c r="C218" s="1113"/>
      <c r="D218" s="1115">
        <f>E218+F218</f>
        <v>0</v>
      </c>
      <c r="E218" s="1115"/>
      <c r="F218" s="1115"/>
      <c r="G218" s="1116">
        <f t="shared" si="16"/>
        <v>0</v>
      </c>
      <c r="H218" s="1116"/>
      <c r="I218" s="1116"/>
      <c r="J218" s="1116"/>
      <c r="K218" s="1167"/>
      <c r="L218" s="1115"/>
      <c r="M218" s="1115"/>
      <c r="N218" s="1120"/>
      <c r="O218" s="1168"/>
      <c r="P218" s="1121"/>
      <c r="Q218" s="1169"/>
      <c r="R218" s="1172"/>
      <c r="S218" s="1170"/>
    </row>
    <row r="219" spans="1:19" s="1124" customFormat="1" ht="27.75" customHeight="1" hidden="1">
      <c r="A219" s="1112"/>
      <c r="B219" s="1113"/>
      <c r="C219" s="1113"/>
      <c r="D219" s="1115">
        <f>E219+F219</f>
        <v>0</v>
      </c>
      <c r="E219" s="1115"/>
      <c r="F219" s="1115"/>
      <c r="G219" s="1116">
        <f t="shared" si="16"/>
        <v>0</v>
      </c>
      <c r="H219" s="1116"/>
      <c r="I219" s="1116"/>
      <c r="J219" s="1116"/>
      <c r="K219" s="1167"/>
      <c r="L219" s="1115"/>
      <c r="M219" s="1115"/>
      <c r="N219" s="1120"/>
      <c r="O219" s="1168"/>
      <c r="P219" s="1121"/>
      <c r="Q219" s="1169"/>
      <c r="R219" s="1172"/>
      <c r="S219" s="1170"/>
    </row>
    <row r="220" spans="1:19" s="1124" customFormat="1" ht="27.75" customHeight="1" hidden="1">
      <c r="A220" s="1112"/>
      <c r="B220" s="1113"/>
      <c r="C220" s="1113"/>
      <c r="D220" s="1115">
        <f>E220+F220</f>
        <v>0</v>
      </c>
      <c r="E220" s="1115"/>
      <c r="F220" s="1115"/>
      <c r="G220" s="1116">
        <f t="shared" si="16"/>
        <v>0</v>
      </c>
      <c r="H220" s="1116"/>
      <c r="I220" s="1116"/>
      <c r="J220" s="1116"/>
      <c r="K220" s="1167"/>
      <c r="L220" s="1115"/>
      <c r="M220" s="1115"/>
      <c r="N220" s="1120"/>
      <c r="O220" s="1168"/>
      <c r="P220" s="1121"/>
      <c r="Q220" s="1169"/>
      <c r="R220" s="1172"/>
      <c r="S220" s="1170"/>
    </row>
    <row r="221" spans="1:19" s="1124" customFormat="1" ht="27.75" customHeight="1" hidden="1">
      <c r="A221" s="1112">
        <f>SUM(A8:A186)</f>
        <v>1</v>
      </c>
      <c r="B221" s="1113"/>
      <c r="C221" s="1113"/>
      <c r="D221" s="1115">
        <f>SUM(D8:D186)</f>
        <v>42298</v>
      </c>
      <c r="E221" s="1115">
        <f>SUM(E8:E186)</f>
        <v>22442</v>
      </c>
      <c r="F221" s="1115">
        <f>SUM(F8:F186)</f>
        <v>19856</v>
      </c>
      <c r="G221" s="1116">
        <f>SUM(G8:G186)</f>
        <v>1459214</v>
      </c>
      <c r="H221" s="1116"/>
      <c r="I221" s="1116">
        <f>SUM(I8:I186)</f>
        <v>459090</v>
      </c>
      <c r="J221" s="1116">
        <f>SUM(J8:J186)</f>
        <v>1000124</v>
      </c>
      <c r="K221" s="1167"/>
      <c r="L221" s="1115">
        <f>SUM(L8:L186)</f>
        <v>5343053</v>
      </c>
      <c r="M221" s="1115">
        <f>SUM(M8:M186)</f>
        <v>2242174</v>
      </c>
      <c r="N221" s="1120"/>
      <c r="O221" s="1168"/>
      <c r="P221" s="1121"/>
      <c r="Q221" s="1169"/>
      <c r="R221" s="1172">
        <f>SUM(R8:R186)</f>
        <v>10619</v>
      </c>
      <c r="S221" s="1170">
        <f>SUM(S8:S186)</f>
        <v>8646</v>
      </c>
    </row>
    <row r="222" spans="1:19" s="1124" customFormat="1" ht="27.75" customHeight="1" hidden="1">
      <c r="A222" s="1171"/>
      <c r="B222" s="1113"/>
      <c r="C222" s="1113"/>
      <c r="D222" s="1115">
        <f>SUM(E221:F221)</f>
        <v>42298</v>
      </c>
      <c r="E222" s="1173"/>
      <c r="F222" s="1173"/>
      <c r="G222" s="1116">
        <f t="shared" si="16"/>
        <v>0</v>
      </c>
      <c r="H222" s="1116"/>
      <c r="I222" s="1116"/>
      <c r="J222" s="1116"/>
      <c r="K222" s="1167"/>
      <c r="L222" s="1115"/>
      <c r="M222" s="1115"/>
      <c r="N222" s="1120"/>
      <c r="O222" s="1168"/>
      <c r="P222" s="1121"/>
      <c r="Q222" s="1169"/>
      <c r="R222" s="1172"/>
      <c r="S222" s="1170"/>
    </row>
    <row r="223" spans="1:19" s="1124" customFormat="1" ht="27.75" customHeight="1" hidden="1">
      <c r="A223" s="1112"/>
      <c r="B223" s="1113"/>
      <c r="C223" s="1113"/>
      <c r="D223" s="1115">
        <f>SUM(E223:F223)</f>
        <v>0</v>
      </c>
      <c r="E223" s="1115"/>
      <c r="F223" s="1115"/>
      <c r="G223" s="1116">
        <f t="shared" si="16"/>
        <v>0</v>
      </c>
      <c r="H223" s="1116"/>
      <c r="I223" s="1116"/>
      <c r="J223" s="1116"/>
      <c r="K223" s="1167"/>
      <c r="L223" s="1115"/>
      <c r="M223" s="1115"/>
      <c r="N223" s="1120"/>
      <c r="O223" s="1168"/>
      <c r="P223" s="1121"/>
      <c r="Q223" s="1169" t="s">
        <v>768</v>
      </c>
      <c r="R223" s="1172"/>
      <c r="S223" s="1170"/>
    </row>
    <row r="224" spans="1:19" s="1124" customFormat="1" ht="27.75" customHeight="1" hidden="1">
      <c r="A224" s="1112"/>
      <c r="B224" s="1113"/>
      <c r="C224" s="1113"/>
      <c r="D224" s="1115">
        <f aca="true" t="shared" si="17" ref="D224:D245">E224+F224</f>
        <v>0</v>
      </c>
      <c r="E224" s="1115"/>
      <c r="F224" s="1115"/>
      <c r="G224" s="1116">
        <f t="shared" si="16"/>
        <v>0</v>
      </c>
      <c r="H224" s="1116"/>
      <c r="I224" s="1116"/>
      <c r="J224" s="1116"/>
      <c r="K224" s="1167"/>
      <c r="L224" s="1115"/>
      <c r="M224" s="1115"/>
      <c r="N224" s="1120"/>
      <c r="O224" s="1168"/>
      <c r="P224" s="1121"/>
      <c r="Q224" s="1169" t="s">
        <v>769</v>
      </c>
      <c r="R224" s="1172"/>
      <c r="S224" s="1170"/>
    </row>
    <row r="225" spans="1:19" s="1124" customFormat="1" ht="27.75" customHeight="1" hidden="1">
      <c r="A225" s="1112"/>
      <c r="B225" s="1113"/>
      <c r="C225" s="1113"/>
      <c r="D225" s="1115">
        <f t="shared" si="17"/>
        <v>0</v>
      </c>
      <c r="E225" s="1115"/>
      <c r="F225" s="1115"/>
      <c r="G225" s="1116">
        <f t="shared" si="16"/>
        <v>0</v>
      </c>
      <c r="H225" s="1116"/>
      <c r="I225" s="1116"/>
      <c r="J225" s="1116"/>
      <c r="K225" s="1167"/>
      <c r="L225" s="1115"/>
      <c r="M225" s="1115"/>
      <c r="N225" s="1120"/>
      <c r="O225" s="1168"/>
      <c r="P225" s="1121"/>
      <c r="Q225" s="1169" t="s">
        <v>770</v>
      </c>
      <c r="R225" s="1172"/>
      <c r="S225" s="1170"/>
    </row>
    <row r="226" spans="1:19" s="1124" customFormat="1" ht="27.75" customHeight="1" hidden="1">
      <c r="A226" s="1171"/>
      <c r="B226" s="1113"/>
      <c r="C226" s="1113"/>
      <c r="D226" s="1115">
        <f t="shared" si="17"/>
        <v>0</v>
      </c>
      <c r="E226" s="1115"/>
      <c r="F226" s="1115"/>
      <c r="G226" s="1116">
        <f t="shared" si="16"/>
        <v>0</v>
      </c>
      <c r="H226" s="1116"/>
      <c r="I226" s="1116"/>
      <c r="J226" s="1116"/>
      <c r="K226" s="1167"/>
      <c r="L226" s="1115"/>
      <c r="M226" s="1115"/>
      <c r="N226" s="1120"/>
      <c r="O226" s="1168"/>
      <c r="P226" s="1121"/>
      <c r="Q226" s="1169" t="s">
        <v>771</v>
      </c>
      <c r="R226" s="1172"/>
      <c r="S226" s="1170"/>
    </row>
    <row r="227" spans="1:24" s="1124" customFormat="1" ht="27.75" customHeight="1" hidden="1">
      <c r="A227" s="1171"/>
      <c r="B227" s="1113"/>
      <c r="C227" s="1113"/>
      <c r="D227" s="1115">
        <f t="shared" si="17"/>
        <v>0</v>
      </c>
      <c r="E227" s="1115"/>
      <c r="F227" s="1115"/>
      <c r="G227" s="1116">
        <f t="shared" si="16"/>
        <v>0</v>
      </c>
      <c r="H227" s="1116"/>
      <c r="I227" s="1116"/>
      <c r="J227" s="1116"/>
      <c r="K227" s="1167"/>
      <c r="L227" s="1115"/>
      <c r="M227" s="1115"/>
      <c r="N227" s="1120"/>
      <c r="O227" s="1168"/>
      <c r="P227" s="1121"/>
      <c r="Q227" s="1169" t="s">
        <v>772</v>
      </c>
      <c r="R227" s="1172"/>
      <c r="S227" s="1170"/>
      <c r="X227" s="1174"/>
    </row>
    <row r="228" spans="1:19" s="1124" customFormat="1" ht="27.75" customHeight="1" hidden="1">
      <c r="A228" s="1171"/>
      <c r="B228" s="1113"/>
      <c r="C228" s="1113"/>
      <c r="D228" s="1115">
        <f t="shared" si="17"/>
        <v>0</v>
      </c>
      <c r="E228" s="1115"/>
      <c r="F228" s="1115"/>
      <c r="G228" s="1116">
        <f t="shared" si="16"/>
        <v>0</v>
      </c>
      <c r="H228" s="1116"/>
      <c r="I228" s="1116"/>
      <c r="J228" s="1116"/>
      <c r="K228" s="1167"/>
      <c r="L228" s="1115"/>
      <c r="M228" s="1115"/>
      <c r="N228" s="1120"/>
      <c r="O228" s="1168"/>
      <c r="P228" s="1121"/>
      <c r="Q228" s="1169"/>
      <c r="R228" s="1172"/>
      <c r="S228" s="1170"/>
    </row>
    <row r="229" spans="1:19" s="1124" customFormat="1" ht="27.75" customHeight="1" hidden="1">
      <c r="A229" s="1171"/>
      <c r="B229" s="1113"/>
      <c r="C229" s="1113"/>
      <c r="D229" s="1115">
        <f t="shared" si="17"/>
        <v>0</v>
      </c>
      <c r="E229" s="1115"/>
      <c r="F229" s="1115"/>
      <c r="G229" s="1116">
        <f t="shared" si="16"/>
        <v>0</v>
      </c>
      <c r="H229" s="1116"/>
      <c r="I229" s="1116"/>
      <c r="J229" s="1116"/>
      <c r="K229" s="1167"/>
      <c r="L229" s="1115"/>
      <c r="M229" s="1115"/>
      <c r="N229" s="1120"/>
      <c r="O229" s="1168"/>
      <c r="P229" s="1121"/>
      <c r="Q229" s="1169"/>
      <c r="R229" s="1172"/>
      <c r="S229" s="1170"/>
    </row>
    <row r="230" spans="1:19" s="1124" customFormat="1" ht="27.75" customHeight="1" hidden="1">
      <c r="A230" s="1171"/>
      <c r="B230" s="1113"/>
      <c r="C230" s="1113"/>
      <c r="D230" s="1115">
        <f t="shared" si="17"/>
        <v>0</v>
      </c>
      <c r="E230" s="1115"/>
      <c r="F230" s="1115"/>
      <c r="G230" s="1116">
        <f t="shared" si="16"/>
        <v>0</v>
      </c>
      <c r="H230" s="1116"/>
      <c r="I230" s="1116"/>
      <c r="J230" s="1116"/>
      <c r="K230" s="1167"/>
      <c r="L230" s="1115"/>
      <c r="M230" s="1115"/>
      <c r="N230" s="1120"/>
      <c r="O230" s="1168"/>
      <c r="P230" s="1121"/>
      <c r="Q230" s="1169"/>
      <c r="R230" s="1172"/>
      <c r="S230" s="1170"/>
    </row>
    <row r="231" spans="1:19" s="1124" customFormat="1" ht="27.75" customHeight="1" hidden="1">
      <c r="A231" s="1171"/>
      <c r="B231" s="1113"/>
      <c r="C231" s="1113"/>
      <c r="D231" s="1115">
        <f t="shared" si="17"/>
        <v>0</v>
      </c>
      <c r="E231" s="1115"/>
      <c r="F231" s="1115"/>
      <c r="G231" s="1116">
        <f t="shared" si="16"/>
        <v>0</v>
      </c>
      <c r="H231" s="1116"/>
      <c r="I231" s="1116"/>
      <c r="J231" s="1116"/>
      <c r="K231" s="1167"/>
      <c r="L231" s="1115"/>
      <c r="M231" s="1115"/>
      <c r="N231" s="1120"/>
      <c r="O231" s="1168"/>
      <c r="P231" s="1121"/>
      <c r="Q231" s="1169"/>
      <c r="R231" s="1172"/>
      <c r="S231" s="1170"/>
    </row>
    <row r="232" spans="1:19" s="1124" customFormat="1" ht="27.75" customHeight="1" hidden="1">
      <c r="A232" s="1171"/>
      <c r="B232" s="1113"/>
      <c r="C232" s="1113"/>
      <c r="D232" s="1115">
        <f t="shared" si="17"/>
        <v>0</v>
      </c>
      <c r="E232" s="1115"/>
      <c r="F232" s="1115"/>
      <c r="G232" s="1116">
        <f t="shared" si="16"/>
        <v>0</v>
      </c>
      <c r="H232" s="1116"/>
      <c r="I232" s="1116"/>
      <c r="J232" s="1116"/>
      <c r="K232" s="1167"/>
      <c r="L232" s="1115"/>
      <c r="M232" s="1115"/>
      <c r="N232" s="1120"/>
      <c r="O232" s="1168"/>
      <c r="P232" s="1121"/>
      <c r="Q232" s="1169"/>
      <c r="R232" s="1172"/>
      <c r="S232" s="1170"/>
    </row>
    <row r="233" spans="1:19" s="1124" customFormat="1" ht="27.75" customHeight="1" hidden="1">
      <c r="A233" s="1171"/>
      <c r="B233" s="1113"/>
      <c r="C233" s="1113"/>
      <c r="D233" s="1115">
        <f t="shared" si="17"/>
        <v>0</v>
      </c>
      <c r="E233" s="1115"/>
      <c r="F233" s="1115"/>
      <c r="G233" s="1116">
        <f t="shared" si="16"/>
        <v>0</v>
      </c>
      <c r="H233" s="1116"/>
      <c r="I233" s="1116"/>
      <c r="J233" s="1116"/>
      <c r="K233" s="1167"/>
      <c r="L233" s="1115"/>
      <c r="M233" s="1115"/>
      <c r="N233" s="1120"/>
      <c r="O233" s="1168"/>
      <c r="P233" s="1121"/>
      <c r="Q233" s="1169"/>
      <c r="R233" s="1172"/>
      <c r="S233" s="1170"/>
    </row>
    <row r="234" spans="1:19" s="1124" customFormat="1" ht="27.75" customHeight="1" hidden="1">
      <c r="A234" s="1171"/>
      <c r="B234" s="1113"/>
      <c r="C234" s="1113"/>
      <c r="D234" s="1115">
        <f t="shared" si="17"/>
        <v>0</v>
      </c>
      <c r="E234" s="1115"/>
      <c r="F234" s="1115"/>
      <c r="G234" s="1116">
        <f t="shared" si="16"/>
        <v>0</v>
      </c>
      <c r="H234" s="1116"/>
      <c r="I234" s="1116"/>
      <c r="J234" s="1116"/>
      <c r="K234" s="1167"/>
      <c r="L234" s="1115"/>
      <c r="M234" s="1115"/>
      <c r="N234" s="1120"/>
      <c r="O234" s="1168"/>
      <c r="P234" s="1121"/>
      <c r="Q234" s="1169"/>
      <c r="R234" s="1172"/>
      <c r="S234" s="1170"/>
    </row>
    <row r="235" spans="1:24" s="1124" customFormat="1" ht="27.75" customHeight="1" hidden="1">
      <c r="A235" s="1171"/>
      <c r="B235" s="1113"/>
      <c r="C235" s="1113"/>
      <c r="D235" s="1115">
        <f t="shared" si="17"/>
        <v>0</v>
      </c>
      <c r="E235" s="1115"/>
      <c r="F235" s="1115"/>
      <c r="G235" s="1116">
        <f t="shared" si="16"/>
        <v>0</v>
      </c>
      <c r="H235" s="1116"/>
      <c r="I235" s="1116"/>
      <c r="J235" s="1116"/>
      <c r="K235" s="1167"/>
      <c r="L235" s="1115"/>
      <c r="M235" s="1115"/>
      <c r="N235" s="1120"/>
      <c r="O235" s="1168"/>
      <c r="P235" s="1121"/>
      <c r="Q235" s="1169"/>
      <c r="R235" s="1172"/>
      <c r="S235" s="1170"/>
      <c r="X235" s="1175"/>
    </row>
    <row r="236" spans="1:24" s="1124" customFormat="1" ht="27.75" customHeight="1" hidden="1">
      <c r="A236" s="1171"/>
      <c r="B236" s="1113"/>
      <c r="C236" s="1113"/>
      <c r="D236" s="1115">
        <f t="shared" si="17"/>
        <v>0</v>
      </c>
      <c r="E236" s="1115"/>
      <c r="F236" s="1115"/>
      <c r="G236" s="1116">
        <f t="shared" si="16"/>
        <v>0</v>
      </c>
      <c r="H236" s="1116"/>
      <c r="I236" s="1116"/>
      <c r="J236" s="1116"/>
      <c r="K236" s="1167"/>
      <c r="L236" s="1115"/>
      <c r="M236" s="1115"/>
      <c r="N236" s="1120"/>
      <c r="O236" s="1168"/>
      <c r="P236" s="1121"/>
      <c r="Q236" s="1169"/>
      <c r="R236" s="1172"/>
      <c r="S236" s="1170"/>
      <c r="X236" s="1174"/>
    </row>
    <row r="237" spans="1:24" s="1124" customFormat="1" ht="27.75" customHeight="1" hidden="1">
      <c r="A237" s="1171"/>
      <c r="B237" s="1113"/>
      <c r="C237" s="1113"/>
      <c r="D237" s="1115">
        <f t="shared" si="17"/>
        <v>0</v>
      </c>
      <c r="E237" s="1115"/>
      <c r="F237" s="1115"/>
      <c r="G237" s="1116">
        <f t="shared" si="16"/>
        <v>0</v>
      </c>
      <c r="H237" s="1116"/>
      <c r="I237" s="1116"/>
      <c r="J237" s="1116"/>
      <c r="K237" s="1167"/>
      <c r="L237" s="1115"/>
      <c r="M237" s="1115"/>
      <c r="N237" s="1120"/>
      <c r="O237" s="1168"/>
      <c r="P237" s="1121"/>
      <c r="Q237" s="1169"/>
      <c r="R237" s="1172">
        <v>230</v>
      </c>
      <c r="S237" s="1170"/>
      <c r="X237" s="1174"/>
    </row>
    <row r="238" spans="1:24" s="1124" customFormat="1" ht="27.75" customHeight="1" hidden="1">
      <c r="A238" s="1171"/>
      <c r="B238" s="1113"/>
      <c r="C238" s="1113"/>
      <c r="D238" s="1115">
        <f t="shared" si="17"/>
        <v>0</v>
      </c>
      <c r="E238" s="1115"/>
      <c r="F238" s="1115"/>
      <c r="G238" s="1116">
        <f t="shared" si="16"/>
        <v>0</v>
      </c>
      <c r="H238" s="1116"/>
      <c r="I238" s="1116"/>
      <c r="J238" s="1116"/>
      <c r="K238" s="1167"/>
      <c r="L238" s="1115"/>
      <c r="M238" s="1115"/>
      <c r="N238" s="1120"/>
      <c r="O238" s="1168"/>
      <c r="P238" s="1121"/>
      <c r="Q238" s="1169"/>
      <c r="R238" s="1172">
        <v>231</v>
      </c>
      <c r="S238" s="1170"/>
      <c r="X238" s="1174"/>
    </row>
    <row r="239" spans="1:24" s="1124" customFormat="1" ht="27.75" customHeight="1" hidden="1">
      <c r="A239" s="1171"/>
      <c r="B239" s="1113"/>
      <c r="C239" s="1113"/>
      <c r="D239" s="1115">
        <f t="shared" si="17"/>
        <v>0</v>
      </c>
      <c r="E239" s="1115"/>
      <c r="F239" s="1115"/>
      <c r="G239" s="1116">
        <f t="shared" si="16"/>
        <v>0</v>
      </c>
      <c r="H239" s="1116"/>
      <c r="I239" s="1116"/>
      <c r="J239" s="1116"/>
      <c r="K239" s="1167"/>
      <c r="L239" s="1115"/>
      <c r="M239" s="1115"/>
      <c r="N239" s="1120"/>
      <c r="O239" s="1168"/>
      <c r="P239" s="1121"/>
      <c r="Q239" s="1169"/>
      <c r="R239" s="1172">
        <v>232</v>
      </c>
      <c r="S239" s="1170"/>
      <c r="X239" s="1174"/>
    </row>
    <row r="240" spans="1:24" s="1124" customFormat="1" ht="27.75" customHeight="1" hidden="1">
      <c r="A240" s="1171"/>
      <c r="B240" s="1113"/>
      <c r="C240" s="1113"/>
      <c r="D240" s="1115">
        <f t="shared" si="17"/>
        <v>0</v>
      </c>
      <c r="E240" s="1115"/>
      <c r="F240" s="1115"/>
      <c r="G240" s="1116">
        <f t="shared" si="16"/>
        <v>0</v>
      </c>
      <c r="H240" s="1116"/>
      <c r="I240" s="1116"/>
      <c r="J240" s="1116"/>
      <c r="K240" s="1167"/>
      <c r="L240" s="1115"/>
      <c r="M240" s="1115"/>
      <c r="N240" s="1120"/>
      <c r="O240" s="1168"/>
      <c r="P240" s="1121"/>
      <c r="Q240" s="1169"/>
      <c r="R240" s="1172">
        <v>233</v>
      </c>
      <c r="S240" s="1170"/>
      <c r="X240" s="1174"/>
    </row>
    <row r="241" spans="1:24" s="1124" customFormat="1" ht="27.75" customHeight="1" hidden="1">
      <c r="A241" s="1171"/>
      <c r="B241" s="1113"/>
      <c r="C241" s="1113"/>
      <c r="D241" s="1115">
        <f t="shared" si="17"/>
        <v>0</v>
      </c>
      <c r="E241" s="1115"/>
      <c r="F241" s="1115"/>
      <c r="G241" s="1116">
        <f t="shared" si="16"/>
        <v>0</v>
      </c>
      <c r="H241" s="1116"/>
      <c r="I241" s="1116"/>
      <c r="J241" s="1116"/>
      <c r="K241" s="1167"/>
      <c r="L241" s="1115"/>
      <c r="M241" s="1115"/>
      <c r="N241" s="1120"/>
      <c r="O241" s="1168"/>
      <c r="P241" s="1121"/>
      <c r="Q241" s="1169"/>
      <c r="R241" s="1172">
        <v>234</v>
      </c>
      <c r="S241" s="1170"/>
      <c r="X241" s="1174"/>
    </row>
    <row r="242" spans="1:24" s="1124" customFormat="1" ht="27.75" customHeight="1" hidden="1">
      <c r="A242" s="1171"/>
      <c r="B242" s="1113"/>
      <c r="C242" s="1113"/>
      <c r="D242" s="1115">
        <f t="shared" si="17"/>
        <v>0</v>
      </c>
      <c r="E242" s="1115"/>
      <c r="F242" s="1115"/>
      <c r="G242" s="1116">
        <f t="shared" si="16"/>
        <v>0</v>
      </c>
      <c r="H242" s="1116"/>
      <c r="I242" s="1116"/>
      <c r="J242" s="1116"/>
      <c r="K242" s="1167"/>
      <c r="L242" s="1115"/>
      <c r="M242" s="1115"/>
      <c r="N242" s="1120"/>
      <c r="O242" s="1168"/>
      <c r="P242" s="1121"/>
      <c r="Q242" s="1169"/>
      <c r="R242" s="1172">
        <v>235</v>
      </c>
      <c r="S242" s="1170"/>
      <c r="X242" s="1174"/>
    </row>
    <row r="243" spans="1:24" s="1124" customFormat="1" ht="27.75" customHeight="1" hidden="1">
      <c r="A243" s="1171"/>
      <c r="B243" s="1113"/>
      <c r="C243" s="1113"/>
      <c r="D243" s="1115">
        <f t="shared" si="17"/>
        <v>0</v>
      </c>
      <c r="E243" s="1115"/>
      <c r="F243" s="1115"/>
      <c r="G243" s="1116">
        <f t="shared" si="16"/>
        <v>0</v>
      </c>
      <c r="H243" s="1116"/>
      <c r="I243" s="1116"/>
      <c r="J243" s="1116"/>
      <c r="K243" s="1167"/>
      <c r="L243" s="1115"/>
      <c r="M243" s="1115"/>
      <c r="N243" s="1120"/>
      <c r="O243" s="1168"/>
      <c r="P243" s="1121"/>
      <c r="Q243" s="1169"/>
      <c r="R243" s="1172">
        <v>236</v>
      </c>
      <c r="S243" s="1170"/>
      <c r="X243" s="1174"/>
    </row>
    <row r="244" spans="1:24" s="1124" customFormat="1" ht="27.75" customHeight="1" hidden="1">
      <c r="A244" s="1171"/>
      <c r="B244" s="1113"/>
      <c r="C244" s="1113"/>
      <c r="D244" s="1115">
        <f t="shared" si="17"/>
        <v>0</v>
      </c>
      <c r="E244" s="1115"/>
      <c r="F244" s="1115"/>
      <c r="G244" s="1116">
        <f t="shared" si="16"/>
        <v>0</v>
      </c>
      <c r="H244" s="1116"/>
      <c r="I244" s="1116"/>
      <c r="J244" s="1116"/>
      <c r="K244" s="1167"/>
      <c r="L244" s="1115"/>
      <c r="M244" s="1115"/>
      <c r="N244" s="1120"/>
      <c r="O244" s="1168"/>
      <c r="P244" s="1121"/>
      <c r="Q244" s="1169"/>
      <c r="R244" s="1172">
        <v>237</v>
      </c>
      <c r="S244" s="1170"/>
      <c r="X244" s="1174"/>
    </row>
    <row r="245" spans="1:24" s="1124" customFormat="1" ht="27.75" customHeight="1" hidden="1">
      <c r="A245" s="1171"/>
      <c r="B245" s="1113"/>
      <c r="C245" s="1113"/>
      <c r="D245" s="1115">
        <f t="shared" si="17"/>
        <v>0</v>
      </c>
      <c r="E245" s="1115"/>
      <c r="F245" s="1115"/>
      <c r="G245" s="1116">
        <f t="shared" si="16"/>
        <v>0</v>
      </c>
      <c r="H245" s="1116"/>
      <c r="I245" s="1116"/>
      <c r="J245" s="1116"/>
      <c r="K245" s="1167"/>
      <c r="L245" s="1115"/>
      <c r="M245" s="1115"/>
      <c r="N245" s="1120"/>
      <c r="O245" s="1168"/>
      <c r="P245" s="1121"/>
      <c r="R245" s="1172"/>
      <c r="S245" s="1170"/>
      <c r="X245" s="1174"/>
    </row>
    <row r="246" spans="1:24" s="1124" customFormat="1" ht="27.75" customHeight="1" hidden="1">
      <c r="A246" s="1171"/>
      <c r="B246" s="1113"/>
      <c r="C246" s="1113"/>
      <c r="D246" s="1115"/>
      <c r="E246" s="1115"/>
      <c r="F246" s="1115"/>
      <c r="G246" s="1116">
        <f t="shared" si="16"/>
        <v>0</v>
      </c>
      <c r="H246" s="1116"/>
      <c r="I246" s="1116"/>
      <c r="J246" s="1116"/>
      <c r="K246" s="1167"/>
      <c r="L246" s="1115"/>
      <c r="M246" s="1115"/>
      <c r="N246" s="1120"/>
      <c r="O246" s="1168"/>
      <c r="P246" s="1121"/>
      <c r="Q246" s="1169" t="s">
        <v>773</v>
      </c>
      <c r="R246" s="1172"/>
      <c r="S246" s="1170"/>
      <c r="X246" s="1174"/>
    </row>
    <row r="247" spans="1:24" s="1124" customFormat="1" ht="27.75" customHeight="1" hidden="1">
      <c r="A247" s="1171"/>
      <c r="B247" s="1113"/>
      <c r="C247" s="1113"/>
      <c r="D247" s="1115"/>
      <c r="E247" s="1115"/>
      <c r="F247" s="1115"/>
      <c r="G247" s="1116">
        <f t="shared" si="16"/>
        <v>0</v>
      </c>
      <c r="H247" s="1116"/>
      <c r="I247" s="1116"/>
      <c r="J247" s="1116"/>
      <c r="K247" s="1167" t="s">
        <v>718</v>
      </c>
      <c r="L247" s="1115"/>
      <c r="M247" s="1115"/>
      <c r="N247" s="1120"/>
      <c r="O247" s="1168"/>
      <c r="P247" s="1121"/>
      <c r="Q247" s="1169" t="s">
        <v>774</v>
      </c>
      <c r="R247" s="1172">
        <v>36</v>
      </c>
      <c r="S247" s="1170"/>
      <c r="X247" s="1174"/>
    </row>
    <row r="248" spans="1:24" s="1124" customFormat="1" ht="27.75" customHeight="1" hidden="1">
      <c r="A248" s="1171"/>
      <c r="B248" s="1113"/>
      <c r="C248" s="1113"/>
      <c r="D248" s="1115"/>
      <c r="E248" s="1115"/>
      <c r="F248" s="1115"/>
      <c r="G248" s="1116">
        <f t="shared" si="16"/>
        <v>0</v>
      </c>
      <c r="H248" s="1116"/>
      <c r="I248" s="1116"/>
      <c r="J248" s="1116"/>
      <c r="K248" s="1167" t="s">
        <v>718</v>
      </c>
      <c r="L248" s="1115"/>
      <c r="M248" s="1115"/>
      <c r="N248" s="1120"/>
      <c r="O248" s="1168"/>
      <c r="P248" s="1121"/>
      <c r="Q248" s="1169" t="s">
        <v>775</v>
      </c>
      <c r="R248" s="1172">
        <v>65</v>
      </c>
      <c r="S248" s="1170"/>
      <c r="X248" s="1174"/>
    </row>
    <row r="249" spans="1:24" s="1124" customFormat="1" ht="27.75" customHeight="1" hidden="1" thickBot="1">
      <c r="A249" s="1171"/>
      <c r="B249" s="1113"/>
      <c r="C249" s="1113"/>
      <c r="D249" s="1115">
        <f aca="true" t="shared" si="18" ref="D249:D260">E249+F249</f>
        <v>0</v>
      </c>
      <c r="E249" s="1115"/>
      <c r="F249" s="1115"/>
      <c r="G249" s="1116">
        <f t="shared" si="16"/>
        <v>0</v>
      </c>
      <c r="H249" s="1116"/>
      <c r="I249" s="1116"/>
      <c r="J249" s="1116"/>
      <c r="K249" s="1167" t="s">
        <v>718</v>
      </c>
      <c r="L249" s="1115"/>
      <c r="M249" s="1115"/>
      <c r="N249" s="1120"/>
      <c r="O249" s="1168"/>
      <c r="P249" s="1121"/>
      <c r="Q249" s="1169" t="s">
        <v>776</v>
      </c>
      <c r="R249" s="1172">
        <v>164</v>
      </c>
      <c r="S249" s="1170"/>
      <c r="X249" s="1174"/>
    </row>
    <row r="250" spans="1:24" s="1124" customFormat="1" ht="27.75" customHeight="1" hidden="1" thickBot="1">
      <c r="A250" s="1171"/>
      <c r="B250" s="1113"/>
      <c r="C250" s="1113"/>
      <c r="D250" s="1115">
        <f t="shared" si="18"/>
        <v>0</v>
      </c>
      <c r="E250" s="1115"/>
      <c r="F250" s="1115"/>
      <c r="G250" s="1116">
        <f t="shared" si="16"/>
        <v>0</v>
      </c>
      <c r="H250" s="1116"/>
      <c r="I250" s="1116"/>
      <c r="J250" s="1116"/>
      <c r="K250" s="1167" t="s">
        <v>718</v>
      </c>
      <c r="L250" s="1115"/>
      <c r="M250" s="1115"/>
      <c r="N250" s="1120"/>
      <c r="O250" s="1168"/>
      <c r="P250" s="1121"/>
      <c r="Q250" s="1169" t="s">
        <v>777</v>
      </c>
      <c r="R250" s="1172">
        <v>181</v>
      </c>
      <c r="S250" s="1170"/>
      <c r="X250" s="1174"/>
    </row>
    <row r="251" spans="1:24" s="1124" customFormat="1" ht="27.75" customHeight="1" hidden="1">
      <c r="A251" s="1171"/>
      <c r="B251" s="1113"/>
      <c r="C251" s="1113"/>
      <c r="D251" s="1115">
        <f t="shared" si="18"/>
        <v>0</v>
      </c>
      <c r="E251" s="1115"/>
      <c r="F251" s="1115"/>
      <c r="G251" s="1116">
        <f t="shared" si="16"/>
        <v>0</v>
      </c>
      <c r="H251" s="1116"/>
      <c r="I251" s="1116"/>
      <c r="J251" s="1116"/>
      <c r="K251" s="1167" t="s">
        <v>718</v>
      </c>
      <c r="L251" s="1115"/>
      <c r="M251" s="1115"/>
      <c r="N251" s="1120"/>
      <c r="O251" s="1168"/>
      <c r="P251" s="1121"/>
      <c r="Q251" s="1169"/>
      <c r="R251" s="1172">
        <v>220</v>
      </c>
      <c r="S251" s="1170"/>
      <c r="X251" s="1174"/>
    </row>
    <row r="252" spans="1:24" s="1124" customFormat="1" ht="27.75" customHeight="1" hidden="1">
      <c r="A252" s="1171"/>
      <c r="B252" s="1113"/>
      <c r="C252" s="1113"/>
      <c r="D252" s="1115">
        <f t="shared" si="18"/>
        <v>0</v>
      </c>
      <c r="E252" s="1115"/>
      <c r="F252" s="1115"/>
      <c r="G252" s="1116">
        <f t="shared" si="16"/>
        <v>0</v>
      </c>
      <c r="H252" s="1116"/>
      <c r="I252" s="1116"/>
      <c r="J252" s="1116"/>
      <c r="K252" s="1167" t="s">
        <v>718</v>
      </c>
      <c r="L252" s="1115"/>
      <c r="M252" s="1115"/>
      <c r="N252" s="1120"/>
      <c r="O252" s="1168"/>
      <c r="P252" s="1121"/>
      <c r="Q252" s="1169" t="s">
        <v>778</v>
      </c>
      <c r="R252" s="1172"/>
      <c r="S252" s="1170"/>
      <c r="X252" s="1174"/>
    </row>
    <row r="253" spans="1:24" s="1124" customFormat="1" ht="27.75" customHeight="1" hidden="1">
      <c r="A253" s="1171"/>
      <c r="B253" s="1113"/>
      <c r="C253" s="1113"/>
      <c r="D253" s="1115">
        <f t="shared" si="18"/>
        <v>0</v>
      </c>
      <c r="E253" s="1115"/>
      <c r="F253" s="1115"/>
      <c r="G253" s="1116">
        <f t="shared" si="16"/>
        <v>0</v>
      </c>
      <c r="H253" s="1116"/>
      <c r="I253" s="1116"/>
      <c r="J253" s="1116"/>
      <c r="K253" s="1167" t="s">
        <v>718</v>
      </c>
      <c r="L253" s="1115"/>
      <c r="M253" s="1115"/>
      <c r="N253" s="1120"/>
      <c r="O253" s="1168"/>
      <c r="P253" s="1121"/>
      <c r="Q253" s="1169" t="s">
        <v>779</v>
      </c>
      <c r="R253" s="1172"/>
      <c r="S253" s="1170"/>
      <c r="X253" s="1174"/>
    </row>
    <row r="254" spans="1:24" s="1124" customFormat="1" ht="27.75" customHeight="1" hidden="1" thickBot="1">
      <c r="A254" s="1171"/>
      <c r="B254" s="1113"/>
      <c r="C254" s="1113"/>
      <c r="D254" s="1115">
        <f t="shared" si="18"/>
        <v>0</v>
      </c>
      <c r="E254" s="1115"/>
      <c r="F254" s="1115"/>
      <c r="G254" s="1116">
        <f t="shared" si="16"/>
        <v>0</v>
      </c>
      <c r="H254" s="1116"/>
      <c r="I254" s="1116"/>
      <c r="J254" s="1116"/>
      <c r="K254" s="1167" t="s">
        <v>718</v>
      </c>
      <c r="L254" s="1115"/>
      <c r="M254" s="1115"/>
      <c r="N254" s="1120"/>
      <c r="O254" s="1168"/>
      <c r="P254" s="1121"/>
      <c r="Q254" s="1169" t="s">
        <v>780</v>
      </c>
      <c r="R254" s="1172"/>
      <c r="S254" s="1170"/>
      <c r="X254" s="1174"/>
    </row>
    <row r="255" spans="1:24" s="1124" customFormat="1" ht="27.75" customHeight="1" hidden="1">
      <c r="A255" s="1171"/>
      <c r="B255" s="1113"/>
      <c r="C255" s="1113"/>
      <c r="D255" s="1115">
        <f t="shared" si="18"/>
        <v>0</v>
      </c>
      <c r="E255" s="1115"/>
      <c r="F255" s="1115"/>
      <c r="G255" s="1116">
        <f t="shared" si="16"/>
        <v>0</v>
      </c>
      <c r="H255" s="1116"/>
      <c r="I255" s="1116"/>
      <c r="J255" s="1116"/>
      <c r="K255" s="1167" t="s">
        <v>718</v>
      </c>
      <c r="L255" s="1115"/>
      <c r="M255" s="1115"/>
      <c r="N255" s="1120"/>
      <c r="O255" s="1168"/>
      <c r="P255" s="1121"/>
      <c r="Q255" s="1169" t="s">
        <v>781</v>
      </c>
      <c r="R255" s="1172"/>
      <c r="S255" s="1170"/>
      <c r="X255" s="1174"/>
    </row>
    <row r="256" spans="1:24" s="1124" customFormat="1" ht="27.75" customHeight="1" hidden="1">
      <c r="A256" s="1171"/>
      <c r="B256" s="1113"/>
      <c r="C256" s="1113"/>
      <c r="D256" s="1115">
        <f t="shared" si="18"/>
        <v>0</v>
      </c>
      <c r="E256" s="1115"/>
      <c r="F256" s="1115"/>
      <c r="G256" s="1116">
        <f t="shared" si="16"/>
        <v>0</v>
      </c>
      <c r="H256" s="1116"/>
      <c r="I256" s="1116"/>
      <c r="J256" s="1116"/>
      <c r="K256" s="1167"/>
      <c r="L256" s="1115"/>
      <c r="M256" s="1115"/>
      <c r="N256" s="1168"/>
      <c r="O256" s="1168"/>
      <c r="P256" s="1121"/>
      <c r="Q256" s="1169"/>
      <c r="R256" s="1172"/>
      <c r="S256" s="1170"/>
      <c r="X256" s="1174"/>
    </row>
    <row r="257" spans="1:24" s="1124" customFormat="1" ht="27.75" customHeight="1" hidden="1">
      <c r="A257" s="1171"/>
      <c r="B257" s="1113"/>
      <c r="C257" s="1113"/>
      <c r="D257" s="1115">
        <f t="shared" si="18"/>
        <v>0</v>
      </c>
      <c r="E257" s="1115"/>
      <c r="F257" s="1115"/>
      <c r="G257" s="1116">
        <f t="shared" si="16"/>
        <v>0</v>
      </c>
      <c r="H257" s="1116"/>
      <c r="I257" s="1116"/>
      <c r="J257" s="1116"/>
      <c r="K257" s="1167"/>
      <c r="L257" s="1115"/>
      <c r="M257" s="1115"/>
      <c r="N257" s="1168"/>
      <c r="O257" s="1168"/>
      <c r="P257" s="1121"/>
      <c r="Q257" s="1169"/>
      <c r="R257" s="1172"/>
      <c r="S257" s="1170"/>
      <c r="X257" s="1174"/>
    </row>
    <row r="258" spans="1:24" s="1124" customFormat="1" ht="26.25" customHeight="1" hidden="1" thickBot="1">
      <c r="A258" s="1171"/>
      <c r="B258" s="1113"/>
      <c r="C258" s="1113"/>
      <c r="D258" s="1115">
        <f t="shared" si="18"/>
        <v>0</v>
      </c>
      <c r="E258" s="1115"/>
      <c r="F258" s="1115"/>
      <c r="G258" s="1116">
        <f t="shared" si="16"/>
        <v>0</v>
      </c>
      <c r="H258" s="1116"/>
      <c r="I258" s="1116"/>
      <c r="J258" s="1116"/>
      <c r="K258" s="1167"/>
      <c r="L258" s="1115"/>
      <c r="M258" s="1115"/>
      <c r="N258" s="1168"/>
      <c r="O258" s="1168"/>
      <c r="P258" s="1121"/>
      <c r="Q258" s="1169"/>
      <c r="R258" s="1172"/>
      <c r="S258" s="1170"/>
      <c r="X258" s="1174"/>
    </row>
    <row r="259" spans="1:24" s="1124" customFormat="1" ht="26.25" customHeight="1" hidden="1">
      <c r="A259" s="1171"/>
      <c r="B259" s="1113"/>
      <c r="C259" s="1113"/>
      <c r="D259" s="1115">
        <f t="shared" si="18"/>
        <v>0</v>
      </c>
      <c r="E259" s="1115"/>
      <c r="F259" s="1115"/>
      <c r="G259" s="1116">
        <f t="shared" si="16"/>
        <v>0</v>
      </c>
      <c r="H259" s="1116"/>
      <c r="I259" s="1116"/>
      <c r="J259" s="1116"/>
      <c r="K259" s="1167"/>
      <c r="L259" s="1115"/>
      <c r="M259" s="1115"/>
      <c r="N259" s="1168"/>
      <c r="O259" s="1168"/>
      <c r="P259" s="1121"/>
      <c r="Q259" s="1169"/>
      <c r="R259" s="1172"/>
      <c r="S259" s="1170"/>
      <c r="X259" s="1174"/>
    </row>
    <row r="260" spans="1:24" s="1124" customFormat="1" ht="27.75" customHeight="1" hidden="1">
      <c r="A260" s="1171"/>
      <c r="B260" s="1113"/>
      <c r="C260" s="1113"/>
      <c r="D260" s="1115">
        <f t="shared" si="18"/>
        <v>0</v>
      </c>
      <c r="E260" s="1115"/>
      <c r="F260" s="1115"/>
      <c r="G260" s="1116">
        <f t="shared" si="16"/>
        <v>0</v>
      </c>
      <c r="H260" s="1116"/>
      <c r="I260" s="1116"/>
      <c r="J260" s="1116"/>
      <c r="K260" s="1167"/>
      <c r="L260" s="1115"/>
      <c r="M260" s="1115"/>
      <c r="N260" s="1168"/>
      <c r="O260" s="1168"/>
      <c r="P260" s="1121"/>
      <c r="Q260" s="1169"/>
      <c r="R260" s="1172"/>
      <c r="S260" s="1170"/>
      <c r="X260" s="1174"/>
    </row>
    <row r="261" spans="1:24" s="1124" customFormat="1" ht="27.75" customHeight="1" hidden="1">
      <c r="A261" s="1171"/>
      <c r="B261" s="1113"/>
      <c r="C261" s="1113"/>
      <c r="D261" s="1115"/>
      <c r="E261" s="1115"/>
      <c r="F261" s="1115"/>
      <c r="G261" s="1116">
        <f t="shared" si="16"/>
        <v>0</v>
      </c>
      <c r="H261" s="1116"/>
      <c r="I261" s="1116"/>
      <c r="J261" s="1116"/>
      <c r="K261" s="1167"/>
      <c r="L261" s="1115"/>
      <c r="M261" s="1115"/>
      <c r="N261" s="1168"/>
      <c r="O261" s="1168"/>
      <c r="P261" s="1121"/>
      <c r="Q261" s="1169"/>
      <c r="R261" s="1172"/>
      <c r="S261" s="1170"/>
      <c r="X261" s="1174"/>
    </row>
    <row r="262" spans="1:24" s="1124" customFormat="1" ht="27.75" customHeight="1" hidden="1">
      <c r="A262" s="1171"/>
      <c r="B262" s="1113"/>
      <c r="C262" s="1113"/>
      <c r="D262" s="1115">
        <f>E262+F262</f>
        <v>0</v>
      </c>
      <c r="E262" s="1115"/>
      <c r="F262" s="1115"/>
      <c r="G262" s="1116">
        <f t="shared" si="16"/>
        <v>0</v>
      </c>
      <c r="H262" s="1116"/>
      <c r="I262" s="1116"/>
      <c r="J262" s="1116"/>
      <c r="K262" s="1167"/>
      <c r="L262" s="1115"/>
      <c r="M262" s="1115"/>
      <c r="N262" s="1168"/>
      <c r="O262" s="1168"/>
      <c r="P262" s="1121"/>
      <c r="Q262" s="1169"/>
      <c r="R262" s="1172"/>
      <c r="S262" s="1170"/>
      <c r="X262" s="1174"/>
    </row>
    <row r="263" spans="1:19" s="1174" customFormat="1" ht="26.25" hidden="1" thickBot="1">
      <c r="A263" s="1171"/>
      <c r="B263" s="1124"/>
      <c r="C263" s="1113"/>
      <c r="D263" s="1115">
        <f>F263+E263</f>
        <v>0</v>
      </c>
      <c r="E263" s="1115"/>
      <c r="F263" s="1115"/>
      <c r="G263" s="1116">
        <f t="shared" si="16"/>
        <v>0</v>
      </c>
      <c r="H263" s="1116"/>
      <c r="I263" s="1116"/>
      <c r="J263" s="1116"/>
      <c r="K263" s="1167"/>
      <c r="L263" s="1115"/>
      <c r="M263" s="1115"/>
      <c r="N263" s="1168"/>
      <c r="O263" s="1168"/>
      <c r="P263" s="1121"/>
      <c r="Q263" s="1124"/>
      <c r="R263" s="1172"/>
      <c r="S263" s="1170"/>
    </row>
    <row r="264" spans="1:24" s="1124" customFormat="1" ht="27.75" customHeight="1" hidden="1">
      <c r="A264" s="1176"/>
      <c r="B264" s="1113"/>
      <c r="C264" s="1177"/>
      <c r="D264" s="1115">
        <f>SUM(E264:F264)</f>
        <v>0</v>
      </c>
      <c r="E264" s="1174"/>
      <c r="F264" s="1174"/>
      <c r="G264" s="1116">
        <f t="shared" si="16"/>
        <v>0</v>
      </c>
      <c r="H264" s="1174"/>
      <c r="I264" s="1174"/>
      <c r="J264" s="1174"/>
      <c r="K264" s="1178"/>
      <c r="L264" s="1174"/>
      <c r="M264" s="1174"/>
      <c r="N264" s="1179"/>
      <c r="O264" s="1180"/>
      <c r="P264" s="1121"/>
      <c r="Q264" s="1181"/>
      <c r="R264" s="1182"/>
      <c r="S264" s="1174"/>
      <c r="X264" s="1174"/>
    </row>
    <row r="265" spans="1:24" s="1124" customFormat="1" ht="27.75" customHeight="1" hidden="1">
      <c r="A265" s="1171"/>
      <c r="B265" s="1114"/>
      <c r="C265" s="1113"/>
      <c r="D265" s="1115">
        <f>E265+F265</f>
        <v>0</v>
      </c>
      <c r="E265" s="1115"/>
      <c r="F265" s="1115"/>
      <c r="G265" s="1116">
        <f t="shared" si="16"/>
        <v>0</v>
      </c>
      <c r="H265" s="1116"/>
      <c r="I265" s="1116"/>
      <c r="J265" s="1116"/>
      <c r="K265" s="1167"/>
      <c r="L265" s="1115"/>
      <c r="M265" s="1115"/>
      <c r="N265" s="1168"/>
      <c r="O265" s="1168"/>
      <c r="P265" s="1121"/>
      <c r="Q265" s="1169"/>
      <c r="R265" s="1172"/>
      <c r="S265" s="1170"/>
      <c r="X265" s="1174"/>
    </row>
    <row r="266" spans="1:24" s="1124" customFormat="1" ht="27.75" customHeight="1" hidden="1">
      <c r="A266" s="1183"/>
      <c r="B266" s="1113"/>
      <c r="C266" s="1184"/>
      <c r="D266" s="1185">
        <f>SUM(E266:F266)</f>
        <v>0</v>
      </c>
      <c r="E266" s="1185"/>
      <c r="F266" s="1185"/>
      <c r="G266" s="1116">
        <f t="shared" si="16"/>
        <v>0</v>
      </c>
      <c r="H266" s="1186"/>
      <c r="I266" s="1186"/>
      <c r="K266" s="1187"/>
      <c r="L266" s="1185"/>
      <c r="M266" s="1185"/>
      <c r="N266" s="1188"/>
      <c r="O266" s="1188"/>
      <c r="P266" s="1121"/>
      <c r="Q266" s="1189"/>
      <c r="R266" s="1190"/>
      <c r="S266" s="1191"/>
      <c r="X266" s="1174"/>
    </row>
    <row r="267" spans="1:24" s="1124" customFormat="1" ht="27.75" customHeight="1" hidden="1">
      <c r="A267" s="1183"/>
      <c r="B267" s="1113"/>
      <c r="C267" s="1184"/>
      <c r="D267" s="1185">
        <f>SUM(E267:F267)</f>
        <v>0</v>
      </c>
      <c r="E267" s="1185"/>
      <c r="F267" s="1185"/>
      <c r="G267" s="1116">
        <f>SUM(H267:J267)</f>
        <v>0</v>
      </c>
      <c r="H267" s="1186"/>
      <c r="I267" s="1186"/>
      <c r="K267" s="1187"/>
      <c r="L267" s="1185"/>
      <c r="M267" s="1185"/>
      <c r="N267" s="1188"/>
      <c r="O267" s="1188"/>
      <c r="P267" s="1121"/>
      <c r="Q267" s="1189"/>
      <c r="R267" s="1190"/>
      <c r="S267" s="1191"/>
      <c r="X267" s="1174"/>
    </row>
    <row r="268" spans="1:24" s="1124" customFormat="1" ht="27.75" customHeight="1" hidden="1">
      <c r="A268" s="1183"/>
      <c r="B268" s="1184"/>
      <c r="C268" s="1184"/>
      <c r="D268" s="1185">
        <f>SUM(E268:F268)</f>
        <v>0</v>
      </c>
      <c r="E268" s="1185"/>
      <c r="F268" s="1185"/>
      <c r="G268" s="1116">
        <f>SUM(H268:J268)</f>
        <v>0</v>
      </c>
      <c r="H268" s="1186"/>
      <c r="I268" s="1186"/>
      <c r="K268" s="1187"/>
      <c r="L268" s="1185"/>
      <c r="M268" s="1185"/>
      <c r="N268" s="1188"/>
      <c r="O268" s="1188"/>
      <c r="P268" s="1121"/>
      <c r="Q268" s="1189"/>
      <c r="R268" s="1190"/>
      <c r="S268" s="1191"/>
      <c r="X268" s="1174"/>
    </row>
    <row r="269" spans="1:24" s="1124" customFormat="1" ht="27.75" customHeight="1" hidden="1" thickBot="1">
      <c r="A269" s="1183"/>
      <c r="B269" s="1113"/>
      <c r="C269" s="1184"/>
      <c r="D269" s="1185">
        <f>SUM(E269:F269)</f>
        <v>0</v>
      </c>
      <c r="E269" s="1185"/>
      <c r="F269" s="1185"/>
      <c r="G269" s="1116">
        <f>SUM(H269:J269)</f>
        <v>0</v>
      </c>
      <c r="H269" s="1186"/>
      <c r="I269" s="1186"/>
      <c r="J269" s="1192"/>
      <c r="K269" s="1187"/>
      <c r="L269" s="1185"/>
      <c r="M269" s="1185"/>
      <c r="N269" s="1188"/>
      <c r="O269" s="1188"/>
      <c r="P269" s="1121"/>
      <c r="Q269" s="1189"/>
      <c r="R269" s="1190"/>
      <c r="S269" s="1191"/>
      <c r="X269" s="1174"/>
    </row>
    <row r="270" spans="1:24" s="1124" customFormat="1" ht="27.75" customHeight="1" hidden="1" thickBot="1">
      <c r="A270" s="1183"/>
      <c r="B270" s="1184"/>
      <c r="C270" s="1184"/>
      <c r="D270" s="1185"/>
      <c r="E270" s="1185"/>
      <c r="F270" s="1185"/>
      <c r="G270" s="1116">
        <f>SUM(H270:J270)</f>
        <v>0</v>
      </c>
      <c r="H270" s="1186"/>
      <c r="I270" s="1186"/>
      <c r="K270" s="1187"/>
      <c r="L270" s="1185"/>
      <c r="M270" s="1185"/>
      <c r="N270" s="1188"/>
      <c r="O270" s="1188"/>
      <c r="P270" s="1121"/>
      <c r="Q270" s="1189"/>
      <c r="R270" s="1190"/>
      <c r="S270" s="1191"/>
      <c r="X270" s="1174"/>
    </row>
    <row r="271" spans="1:24" s="1134" customFormat="1" ht="26.25" customHeight="1" thickBot="1" thickTop="1">
      <c r="A271" s="1193"/>
      <c r="B271" s="1194"/>
      <c r="C271" s="1195">
        <f>SUM(C199:C214)</f>
        <v>0</v>
      </c>
      <c r="D271" s="1195">
        <f aca="true" t="shared" si="19" ref="D271:L271">SUM(D203:D214)</f>
        <v>0</v>
      </c>
      <c r="E271" s="1195">
        <f t="shared" si="19"/>
        <v>0</v>
      </c>
      <c r="F271" s="1195">
        <f t="shared" si="19"/>
        <v>0</v>
      </c>
      <c r="G271" s="1195">
        <f t="shared" si="19"/>
        <v>199847</v>
      </c>
      <c r="H271" s="1195">
        <f t="shared" si="19"/>
        <v>0</v>
      </c>
      <c r="I271" s="1195">
        <f t="shared" si="19"/>
        <v>90561</v>
      </c>
      <c r="J271" s="1195">
        <f t="shared" si="19"/>
        <v>109286</v>
      </c>
      <c r="K271" s="1195">
        <f t="shared" si="19"/>
        <v>0</v>
      </c>
      <c r="L271" s="1195">
        <f t="shared" si="19"/>
        <v>163229</v>
      </c>
      <c r="M271" s="1195">
        <f>SUM(M203:M214)</f>
        <v>109150</v>
      </c>
      <c r="N271" s="1195"/>
      <c r="O271" s="1195"/>
      <c r="P271" s="1196"/>
      <c r="Q271" s="1197"/>
      <c r="R271" s="1198"/>
      <c r="S271" s="1199"/>
      <c r="X271" s="1200"/>
    </row>
    <row r="272" spans="2:17" s="1047" customFormat="1" ht="24.75" thickBot="1" thickTop="1">
      <c r="B272" s="1177"/>
      <c r="C272" s="1177"/>
      <c r="E272" s="1127"/>
      <c r="F272" s="1127"/>
      <c r="K272" s="1201"/>
      <c r="N272" s="1179"/>
      <c r="O272" s="1180"/>
      <c r="P272" s="1202"/>
      <c r="Q272" s="1181"/>
    </row>
    <row r="273" spans="1:24" s="1134" customFormat="1" ht="29.25" customHeight="1" thickBot="1" thickTop="1">
      <c r="A273" s="1203"/>
      <c r="B273" s="1204"/>
      <c r="C273" s="1204"/>
      <c r="D273" s="1205">
        <f aca="true" t="shared" si="20" ref="D273:L273">D271+D187+D152+D113+D74+D35</f>
        <v>21149</v>
      </c>
      <c r="E273" s="1205">
        <f t="shared" si="20"/>
        <v>11221</v>
      </c>
      <c r="F273" s="1205">
        <f t="shared" si="20"/>
        <v>9928</v>
      </c>
      <c r="G273" s="1205">
        <f t="shared" si="20"/>
        <v>1101158</v>
      </c>
      <c r="H273" s="1205">
        <f t="shared" si="20"/>
        <v>0</v>
      </c>
      <c r="I273" s="1205">
        <f t="shared" si="20"/>
        <v>491810</v>
      </c>
      <c r="J273" s="1205">
        <f t="shared" si="20"/>
        <v>609348</v>
      </c>
      <c r="K273" s="1205">
        <f t="shared" si="20"/>
        <v>0</v>
      </c>
      <c r="L273" s="1205">
        <f t="shared" si="20"/>
        <v>3118163</v>
      </c>
      <c r="M273" s="1205">
        <f>M271+M187+M152+M113+M74+M35</f>
        <v>1387613</v>
      </c>
      <c r="N273" s="1223" t="s">
        <v>782</v>
      </c>
      <c r="O273" s="1224"/>
      <c r="P273" s="1224"/>
      <c r="Q273" s="1224"/>
      <c r="R273" s="1224"/>
      <c r="S273" s="1225"/>
      <c r="X273" s="1200"/>
    </row>
    <row r="274" spans="2:21" s="1174" customFormat="1" ht="31.5" customHeight="1" thickTop="1">
      <c r="B274" s="1177"/>
      <c r="C274" s="1177"/>
      <c r="D274" s="1182"/>
      <c r="E274" s="1126"/>
      <c r="F274" s="1126"/>
      <c r="G274" s="1206"/>
      <c r="H274" s="1207"/>
      <c r="I274" s="1207"/>
      <c r="J274" s="1207"/>
      <c r="K274" s="1208"/>
      <c r="N274" s="1179"/>
      <c r="O274" s="1180"/>
      <c r="P274" s="1158"/>
      <c r="Q274" s="1181"/>
      <c r="T274" s="1207"/>
      <c r="U274" s="1207"/>
    </row>
    <row r="275" spans="2:23" s="1174" customFormat="1" ht="27.75">
      <c r="B275" s="1177"/>
      <c r="C275" s="1177"/>
      <c r="E275" s="1126" t="s">
        <v>4</v>
      </c>
      <c r="F275" s="1126"/>
      <c r="G275" s="1209"/>
      <c r="H275" s="1207"/>
      <c r="I275" s="1137"/>
      <c r="J275" s="1210"/>
      <c r="K275" s="1208"/>
      <c r="N275" s="1179"/>
      <c r="O275" s="1180"/>
      <c r="P275" s="1158"/>
      <c r="Q275" s="1181"/>
      <c r="U275" s="1207"/>
      <c r="V275" s="1207"/>
      <c r="W275" s="1207"/>
    </row>
    <row r="276" spans="2:17" s="1174" customFormat="1" ht="23.25">
      <c r="B276" s="1177"/>
      <c r="C276" s="1177"/>
      <c r="E276" s="1127"/>
      <c r="F276" s="1127"/>
      <c r="K276" s="1208"/>
      <c r="L276" s="1174" t="s">
        <v>4</v>
      </c>
      <c r="N276" s="1179"/>
      <c r="O276" s="1180"/>
      <c r="P276" s="1158"/>
      <c r="Q276" s="1181"/>
    </row>
    <row r="277" spans="2:17" s="1174" customFormat="1" ht="23.25">
      <c r="B277" s="1177"/>
      <c r="C277" s="1177"/>
      <c r="E277" s="1126"/>
      <c r="F277" s="1126"/>
      <c r="K277" s="1208"/>
      <c r="N277" s="1179"/>
      <c r="O277" s="1180"/>
      <c r="P277" s="1158"/>
      <c r="Q277" s="1181"/>
    </row>
    <row r="278" spans="2:17" s="1174" customFormat="1" ht="23.25">
      <c r="B278" s="1177"/>
      <c r="C278" s="1177"/>
      <c r="E278" s="1127"/>
      <c r="F278" s="1127"/>
      <c r="I278" s="1182"/>
      <c r="J278" s="1182"/>
      <c r="K278" s="1208"/>
      <c r="N278" s="1179"/>
      <c r="O278" s="1180"/>
      <c r="P278" s="1158"/>
      <c r="Q278" s="1181"/>
    </row>
    <row r="279" spans="1:17" s="1174" customFormat="1" ht="26.25">
      <c r="A279" s="1207"/>
      <c r="B279" s="1207"/>
      <c r="C279" s="1207"/>
      <c r="D279" s="1207"/>
      <c r="E279" s="1153"/>
      <c r="F279" s="1153"/>
      <c r="G279" s="1207"/>
      <c r="H279" s="1207"/>
      <c r="I279" s="1207"/>
      <c r="J279" s="1207"/>
      <c r="K279" s="1211"/>
      <c r="L279" s="1207"/>
      <c r="M279" s="1207"/>
      <c r="N279" s="1179"/>
      <c r="O279" s="1180"/>
      <c r="P279" s="1158"/>
      <c r="Q279" s="1181"/>
    </row>
    <row r="280" spans="2:25" s="1174" customFormat="1" ht="25.5">
      <c r="B280" s="1177"/>
      <c r="C280" s="1177"/>
      <c r="E280" s="1126"/>
      <c r="F280" s="1126"/>
      <c r="H280" s="1174" t="s">
        <v>300</v>
      </c>
      <c r="K280" s="1208"/>
      <c r="N280" s="1179"/>
      <c r="O280" s="1180"/>
      <c r="P280" s="1158"/>
      <c r="Q280" s="1181"/>
      <c r="U280" s="1140"/>
      <c r="Y280" s="1131"/>
    </row>
    <row r="281" spans="2:25" s="1174" customFormat="1" ht="25.5">
      <c r="B281" s="1177"/>
      <c r="C281" s="1177"/>
      <c r="E281" s="1126"/>
      <c r="F281" s="1126"/>
      <c r="K281" s="1208"/>
      <c r="N281" s="1179"/>
      <c r="O281" s="1180"/>
      <c r="P281" s="1158"/>
      <c r="Q281" s="1181"/>
      <c r="U281" s="1131"/>
      <c r="Y281" s="1131"/>
    </row>
    <row r="282" spans="2:17" s="1174" customFormat="1" ht="33">
      <c r="B282" s="1177"/>
      <c r="C282" s="1177"/>
      <c r="E282" s="1126"/>
      <c r="F282" s="1126"/>
      <c r="G282" s="1212"/>
      <c r="K282" s="1208"/>
      <c r="N282" s="1179"/>
      <c r="O282" s="1180"/>
      <c r="P282" s="1213"/>
      <c r="Q282" s="1181"/>
    </row>
    <row r="283" spans="2:17" s="1174" customFormat="1" ht="30.75">
      <c r="B283" s="1177"/>
      <c r="C283" s="1177"/>
      <c r="E283" s="1126"/>
      <c r="F283" s="1126"/>
      <c r="G283" s="1214"/>
      <c r="K283" s="1208"/>
      <c r="N283" s="1179"/>
      <c r="O283" s="1180"/>
      <c r="P283" s="1213"/>
      <c r="Q283" s="1215"/>
    </row>
    <row r="284" spans="2:17" s="1174" customFormat="1" ht="23.25">
      <c r="B284" s="1177"/>
      <c r="C284" s="1177"/>
      <c r="E284" s="1127"/>
      <c r="F284" s="1127"/>
      <c r="G284" s="1174" t="s">
        <v>4</v>
      </c>
      <c r="K284" s="1208"/>
      <c r="N284" s="1179"/>
      <c r="O284" s="1180"/>
      <c r="P284" s="1213"/>
      <c r="Q284" s="1181"/>
    </row>
    <row r="285" spans="2:24" s="1174" customFormat="1" ht="33">
      <c r="B285" s="1177"/>
      <c r="C285" s="1177"/>
      <c r="E285" s="1127"/>
      <c r="F285" s="1127"/>
      <c r="G285" s="1216"/>
      <c r="J285" s="1174" t="s">
        <v>4</v>
      </c>
      <c r="K285" s="1208"/>
      <c r="N285" s="1179"/>
      <c r="O285" s="1180"/>
      <c r="P285" s="1213"/>
      <c r="Q285" s="1181"/>
      <c r="X285" s="1182"/>
    </row>
    <row r="286" spans="2:17" s="1174" customFormat="1" ht="23.25">
      <c r="B286" s="1177"/>
      <c r="C286" s="1177"/>
      <c r="E286" s="1126"/>
      <c r="F286" s="1126"/>
      <c r="K286" s="1208"/>
      <c r="N286" s="1179"/>
      <c r="O286" s="1180"/>
      <c r="P286" s="1213"/>
      <c r="Q286" s="1181"/>
    </row>
    <row r="287" spans="2:17" s="1174" customFormat="1" ht="23.25">
      <c r="B287" s="1177"/>
      <c r="C287" s="1177"/>
      <c r="E287" s="1127"/>
      <c r="F287" s="1127"/>
      <c r="K287" s="1208"/>
      <c r="N287" s="1179"/>
      <c r="O287" s="1180"/>
      <c r="P287" s="1213"/>
      <c r="Q287" s="1181"/>
    </row>
    <row r="288" spans="2:17" s="1174" customFormat="1" ht="23.25">
      <c r="B288" s="1177"/>
      <c r="C288" s="1177"/>
      <c r="E288" s="1126"/>
      <c r="F288" s="1126"/>
      <c r="K288" s="1208" t="s">
        <v>4</v>
      </c>
      <c r="N288" s="1179"/>
      <c r="O288" s="1180"/>
      <c r="P288" s="1213"/>
      <c r="Q288" s="1181"/>
    </row>
    <row r="289" spans="2:17" s="1174" customFormat="1" ht="23.25">
      <c r="B289" s="1177"/>
      <c r="C289" s="1177"/>
      <c r="E289" s="1127"/>
      <c r="F289" s="1127"/>
      <c r="G289" s="1182"/>
      <c r="K289" s="1208"/>
      <c r="N289" s="1179"/>
      <c r="O289" s="1180"/>
      <c r="P289" s="1213"/>
      <c r="Q289" s="1181"/>
    </row>
    <row r="290" spans="2:17" s="1174" customFormat="1" ht="23.25">
      <c r="B290" s="1177"/>
      <c r="C290" s="1177"/>
      <c r="E290" s="1126"/>
      <c r="F290" s="1126"/>
      <c r="K290" s="1208"/>
      <c r="N290" s="1179"/>
      <c r="O290" s="1180"/>
      <c r="P290" s="1213"/>
      <c r="Q290" s="1181"/>
    </row>
    <row r="291" spans="2:17" s="1174" customFormat="1" ht="23.25">
      <c r="B291" s="1177"/>
      <c r="C291" s="1177"/>
      <c r="E291" s="1126"/>
      <c r="F291" s="1126"/>
      <c r="I291" s="1174" t="s">
        <v>4</v>
      </c>
      <c r="K291" s="1208"/>
      <c r="N291" s="1179"/>
      <c r="O291" s="1180"/>
      <c r="P291" s="1213"/>
      <c r="Q291" s="1181"/>
    </row>
    <row r="292" spans="2:17" s="1174" customFormat="1" ht="23.25">
      <c r="B292" s="1177"/>
      <c r="C292" s="1177"/>
      <c r="E292" s="1127"/>
      <c r="F292" s="1127"/>
      <c r="K292" s="1208"/>
      <c r="N292" s="1179"/>
      <c r="O292" s="1180"/>
      <c r="P292" s="1213"/>
      <c r="Q292" s="1181"/>
    </row>
    <row r="293" spans="2:17" s="1174" customFormat="1" ht="23.25">
      <c r="B293" s="1177"/>
      <c r="C293" s="1177"/>
      <c r="E293" s="1126"/>
      <c r="F293" s="1126"/>
      <c r="K293" s="1208"/>
      <c r="N293" s="1179"/>
      <c r="O293" s="1217"/>
      <c r="P293" s="1213"/>
      <c r="Q293" s="1181"/>
    </row>
    <row r="294" spans="2:17" s="1174" customFormat="1" ht="23.25">
      <c r="B294" s="1177"/>
      <c r="C294" s="1177"/>
      <c r="E294" s="1126"/>
      <c r="F294" s="1126"/>
      <c r="K294" s="1208"/>
      <c r="N294" s="1179"/>
      <c r="O294" s="1217"/>
      <c r="P294" s="1213"/>
      <c r="Q294" s="1181"/>
    </row>
    <row r="295" spans="2:17" s="1174" customFormat="1" ht="23.25">
      <c r="B295" s="1177"/>
      <c r="C295" s="1177"/>
      <c r="E295" s="1126"/>
      <c r="F295" s="1126"/>
      <c r="K295" s="1208"/>
      <c r="N295" s="1179"/>
      <c r="O295" s="1217"/>
      <c r="P295" s="1213"/>
      <c r="Q295" s="1181"/>
    </row>
    <row r="296" spans="2:17" s="1174" customFormat="1" ht="23.25">
      <c r="B296" s="1177"/>
      <c r="C296" s="1177"/>
      <c r="E296" s="1126"/>
      <c r="F296" s="1126"/>
      <c r="K296" s="1208"/>
      <c r="N296" s="1179"/>
      <c r="O296" s="1217"/>
      <c r="P296" s="1213"/>
      <c r="Q296" s="1181"/>
    </row>
    <row r="297" spans="2:17" s="1174" customFormat="1" ht="23.25">
      <c r="B297" s="1177"/>
      <c r="C297" s="1177"/>
      <c r="E297" s="1126"/>
      <c r="F297" s="1126"/>
      <c r="K297" s="1208"/>
      <c r="N297" s="1179"/>
      <c r="O297" s="1217"/>
      <c r="P297" s="1213"/>
      <c r="Q297" s="1181"/>
    </row>
    <row r="298" spans="2:17" s="1174" customFormat="1" ht="23.25">
      <c r="B298" s="1177"/>
      <c r="C298" s="1177"/>
      <c r="E298" s="1126"/>
      <c r="F298" s="1126"/>
      <c r="K298" s="1208"/>
      <c r="N298" s="1179"/>
      <c r="O298" s="1217"/>
      <c r="P298" s="1213"/>
      <c r="Q298" s="1181"/>
    </row>
    <row r="299" spans="2:17" s="1174" customFormat="1" ht="23.25">
      <c r="B299" s="1177"/>
      <c r="C299" s="1177"/>
      <c r="E299" s="1126"/>
      <c r="F299" s="1126"/>
      <c r="K299" s="1208"/>
      <c r="N299" s="1179"/>
      <c r="O299" s="1217"/>
      <c r="P299" s="1213"/>
      <c r="Q299" s="1181"/>
    </row>
    <row r="300" spans="2:17" s="1174" customFormat="1" ht="23.25">
      <c r="B300" s="1177"/>
      <c r="C300" s="1177"/>
      <c r="E300" s="1126"/>
      <c r="F300" s="1126"/>
      <c r="K300" s="1208"/>
      <c r="N300" s="1179"/>
      <c r="O300" s="1217"/>
      <c r="P300" s="1213"/>
      <c r="Q300" s="1181"/>
    </row>
    <row r="301" spans="2:17" s="1174" customFormat="1" ht="23.25">
      <c r="B301" s="1177"/>
      <c r="C301" s="1177"/>
      <c r="E301" s="1126"/>
      <c r="F301" s="1126"/>
      <c r="K301" s="1208"/>
      <c r="N301" s="1179"/>
      <c r="O301" s="1217"/>
      <c r="P301" s="1213"/>
      <c r="Q301" s="1181"/>
    </row>
    <row r="302" spans="2:17" s="1174" customFormat="1" ht="23.25">
      <c r="B302" s="1177"/>
      <c r="C302" s="1177"/>
      <c r="E302" s="1126"/>
      <c r="F302" s="1126"/>
      <c r="K302" s="1208"/>
      <c r="N302" s="1179"/>
      <c r="O302" s="1217"/>
      <c r="P302" s="1213"/>
      <c r="Q302" s="1181"/>
    </row>
    <row r="303" spans="2:17" s="1174" customFormat="1" ht="23.25">
      <c r="B303" s="1177"/>
      <c r="C303" s="1177"/>
      <c r="E303" s="1126"/>
      <c r="F303" s="1126"/>
      <c r="K303" s="1208"/>
      <c r="N303" s="1179"/>
      <c r="O303" s="1217"/>
      <c r="P303" s="1213"/>
      <c r="Q303" s="1181"/>
    </row>
    <row r="304" spans="2:17" s="1174" customFormat="1" ht="23.25">
      <c r="B304" s="1177"/>
      <c r="C304" s="1177"/>
      <c r="E304" s="1126"/>
      <c r="F304" s="1126"/>
      <c r="K304" s="1208"/>
      <c r="N304" s="1179"/>
      <c r="O304" s="1217"/>
      <c r="P304" s="1213"/>
      <c r="Q304" s="1181"/>
    </row>
    <row r="305" spans="2:17" s="1174" customFormat="1" ht="23.25">
      <c r="B305" s="1177"/>
      <c r="C305" s="1177"/>
      <c r="E305" s="1125"/>
      <c r="F305" s="1125"/>
      <c r="K305" s="1208"/>
      <c r="N305" s="1179"/>
      <c r="O305" s="1217"/>
      <c r="P305" s="1213"/>
      <c r="Q305" s="1181"/>
    </row>
    <row r="306" spans="2:17" s="1174" customFormat="1" ht="23.25">
      <c r="B306" s="1177"/>
      <c r="C306" s="1177"/>
      <c r="E306" s="1126"/>
      <c r="F306" s="1126"/>
      <c r="K306" s="1208"/>
      <c r="N306" s="1179"/>
      <c r="O306" s="1217"/>
      <c r="P306" s="1213"/>
      <c r="Q306" s="1181"/>
    </row>
    <row r="307" spans="2:17" s="1174" customFormat="1" ht="23.25">
      <c r="B307" s="1177"/>
      <c r="C307" s="1177"/>
      <c r="E307" s="1126"/>
      <c r="F307" s="1126"/>
      <c r="K307" s="1208"/>
      <c r="N307" s="1179"/>
      <c r="O307" s="1217"/>
      <c r="P307" s="1213"/>
      <c r="Q307" s="1181"/>
    </row>
    <row r="308" spans="2:17" s="1174" customFormat="1" ht="23.25">
      <c r="B308" s="1177"/>
      <c r="C308" s="1177"/>
      <c r="E308" s="1126"/>
      <c r="F308" s="1126"/>
      <c r="K308" s="1208"/>
      <c r="N308" s="1179"/>
      <c r="O308" s="1217"/>
      <c r="P308" s="1213"/>
      <c r="Q308" s="1181"/>
    </row>
    <row r="309" spans="2:17" s="1174" customFormat="1" ht="23.25">
      <c r="B309" s="1177"/>
      <c r="C309" s="1177"/>
      <c r="E309" s="1126"/>
      <c r="F309" s="1126"/>
      <c r="K309" s="1208"/>
      <c r="N309" s="1179"/>
      <c r="O309" s="1217"/>
      <c r="P309" s="1213"/>
      <c r="Q309" s="1181"/>
    </row>
    <row r="310" spans="2:17" s="1174" customFormat="1" ht="23.25">
      <c r="B310" s="1177"/>
      <c r="C310" s="1177"/>
      <c r="E310" s="1126"/>
      <c r="F310" s="1126"/>
      <c r="K310" s="1208"/>
      <c r="N310" s="1179"/>
      <c r="O310" s="1217"/>
      <c r="P310" s="1213"/>
      <c r="Q310" s="1181"/>
    </row>
    <row r="311" spans="2:17" s="1174" customFormat="1" ht="23.25">
      <c r="B311" s="1177"/>
      <c r="C311" s="1177"/>
      <c r="E311" s="1126"/>
      <c r="F311" s="1126"/>
      <c r="K311" s="1208"/>
      <c r="N311" s="1179"/>
      <c r="O311" s="1217"/>
      <c r="P311" s="1213"/>
      <c r="Q311" s="1181"/>
    </row>
    <row r="312" spans="2:17" s="1174" customFormat="1" ht="23.25">
      <c r="B312" s="1177"/>
      <c r="C312" s="1177"/>
      <c r="E312" s="1126"/>
      <c r="F312" s="1126"/>
      <c r="K312" s="1208"/>
      <c r="N312" s="1179"/>
      <c r="O312" s="1217"/>
      <c r="P312" s="1213"/>
      <c r="Q312" s="1181"/>
    </row>
    <row r="313" spans="2:17" s="1174" customFormat="1" ht="23.25">
      <c r="B313" s="1177"/>
      <c r="C313" s="1177"/>
      <c r="E313" s="1126"/>
      <c r="F313" s="1126"/>
      <c r="K313" s="1208"/>
      <c r="N313" s="1179"/>
      <c r="O313" s="1217"/>
      <c r="P313" s="1213"/>
      <c r="Q313" s="1181"/>
    </row>
    <row r="314" spans="2:17" s="1174" customFormat="1" ht="23.25">
      <c r="B314" s="1177"/>
      <c r="C314" s="1177"/>
      <c r="E314" s="1126"/>
      <c r="F314" s="1126"/>
      <c r="K314" s="1208"/>
      <c r="N314" s="1179"/>
      <c r="O314" s="1217"/>
      <c r="P314" s="1213"/>
      <c r="Q314" s="1181"/>
    </row>
    <row r="315" spans="2:17" s="1174" customFormat="1" ht="23.25">
      <c r="B315" s="1177"/>
      <c r="C315" s="1177"/>
      <c r="E315" s="1126"/>
      <c r="F315" s="1126"/>
      <c r="K315" s="1208"/>
      <c r="N315" s="1179"/>
      <c r="O315" s="1217"/>
      <c r="P315" s="1213"/>
      <c r="Q315" s="1181"/>
    </row>
    <row r="316" spans="2:17" s="1174" customFormat="1" ht="26.25">
      <c r="B316" s="1177"/>
      <c r="C316" s="1177"/>
      <c r="D316" s="1218"/>
      <c r="E316" s="1219"/>
      <c r="F316" s="1220"/>
      <c r="K316" s="1208"/>
      <c r="N316" s="1179"/>
      <c r="O316" s="1217"/>
      <c r="P316" s="1213"/>
      <c r="Q316" s="1181"/>
    </row>
    <row r="317" spans="2:17" s="1174" customFormat="1" ht="23.25">
      <c r="B317" s="1177"/>
      <c r="C317" s="1177"/>
      <c r="K317" s="1208"/>
      <c r="N317" s="1179"/>
      <c r="O317" s="1217"/>
      <c r="P317" s="1213"/>
      <c r="Q317" s="1181"/>
    </row>
    <row r="318" spans="2:17" s="1174" customFormat="1" ht="23.25">
      <c r="B318" s="1177"/>
      <c r="C318" s="1177"/>
      <c r="K318" s="1208"/>
      <c r="N318" s="1179"/>
      <c r="O318" s="1217"/>
      <c r="P318" s="1213"/>
      <c r="Q318" s="1181"/>
    </row>
    <row r="319" spans="2:17" s="1174" customFormat="1" ht="23.25">
      <c r="B319" s="1177"/>
      <c r="C319" s="1177"/>
      <c r="K319" s="1208"/>
      <c r="N319" s="1179"/>
      <c r="O319" s="1217"/>
      <c r="P319" s="1213"/>
      <c r="Q319" s="1181"/>
    </row>
    <row r="320" spans="2:17" s="1174" customFormat="1" ht="23.25">
      <c r="B320" s="1177"/>
      <c r="C320" s="1177"/>
      <c r="K320" s="1208"/>
      <c r="N320" s="1179"/>
      <c r="O320" s="1217"/>
      <c r="P320" s="1213"/>
      <c r="Q320" s="1181"/>
    </row>
    <row r="321" spans="2:17" s="1174" customFormat="1" ht="23.25">
      <c r="B321" s="1177"/>
      <c r="C321" s="1177"/>
      <c r="K321" s="1208"/>
      <c r="N321" s="1179"/>
      <c r="O321" s="1217"/>
      <c r="P321" s="1213"/>
      <c r="Q321" s="1181"/>
    </row>
    <row r="322" spans="2:17" s="1174" customFormat="1" ht="23.25">
      <c r="B322" s="1177"/>
      <c r="C322" s="1177"/>
      <c r="K322" s="1208"/>
      <c r="N322" s="1179"/>
      <c r="O322" s="1217"/>
      <c r="P322" s="1213"/>
      <c r="Q322" s="1181"/>
    </row>
    <row r="323" spans="2:17" s="1174" customFormat="1" ht="23.25">
      <c r="B323" s="1177"/>
      <c r="C323" s="1177"/>
      <c r="K323" s="1208"/>
      <c r="N323" s="1179"/>
      <c r="O323" s="1217"/>
      <c r="P323" s="1213"/>
      <c r="Q323" s="1181"/>
    </row>
    <row r="324" spans="2:17" s="1174" customFormat="1" ht="23.25">
      <c r="B324" s="1177"/>
      <c r="C324" s="1177"/>
      <c r="K324" s="1208"/>
      <c r="N324" s="1179"/>
      <c r="O324" s="1217"/>
      <c r="P324" s="1213"/>
      <c r="Q324" s="1181"/>
    </row>
    <row r="325" spans="2:17" s="1174" customFormat="1" ht="23.25">
      <c r="B325" s="1177"/>
      <c r="C325" s="1177"/>
      <c r="K325" s="1208"/>
      <c r="N325" s="1179"/>
      <c r="O325" s="1217"/>
      <c r="P325" s="1213"/>
      <c r="Q325" s="1181"/>
    </row>
    <row r="326" spans="2:17" s="1174" customFormat="1" ht="23.25">
      <c r="B326" s="1177"/>
      <c r="C326" s="1177"/>
      <c r="K326" s="1208"/>
      <c r="N326" s="1179"/>
      <c r="O326" s="1217"/>
      <c r="P326" s="1213"/>
      <c r="Q326" s="1181"/>
    </row>
    <row r="327" spans="2:17" s="1174" customFormat="1" ht="23.25">
      <c r="B327" s="1177"/>
      <c r="C327" s="1177"/>
      <c r="K327" s="1208"/>
      <c r="N327" s="1179"/>
      <c r="O327" s="1217"/>
      <c r="P327" s="1213"/>
      <c r="Q327" s="1181"/>
    </row>
    <row r="328" spans="2:17" s="1174" customFormat="1" ht="23.25">
      <c r="B328" s="1177"/>
      <c r="C328" s="1177"/>
      <c r="K328" s="1208"/>
      <c r="N328" s="1179"/>
      <c r="O328" s="1217"/>
      <c r="P328" s="1213"/>
      <c r="Q328" s="1181"/>
    </row>
    <row r="329" spans="2:17" s="1174" customFormat="1" ht="23.25">
      <c r="B329" s="1177"/>
      <c r="C329" s="1177"/>
      <c r="K329" s="1208"/>
      <c r="N329" s="1179"/>
      <c r="O329" s="1217"/>
      <c r="P329" s="1213"/>
      <c r="Q329" s="1181"/>
    </row>
    <row r="330" spans="2:17" s="1174" customFormat="1" ht="23.25">
      <c r="B330" s="1177"/>
      <c r="C330" s="1177"/>
      <c r="K330" s="1208"/>
      <c r="N330" s="1179"/>
      <c r="O330" s="1217"/>
      <c r="P330" s="1213"/>
      <c r="Q330" s="1181"/>
    </row>
    <row r="331" spans="2:17" s="1174" customFormat="1" ht="23.25">
      <c r="B331" s="1177"/>
      <c r="C331" s="1177"/>
      <c r="K331" s="1208"/>
      <c r="N331" s="1179"/>
      <c r="O331" s="1217"/>
      <c r="P331" s="1213"/>
      <c r="Q331" s="1181"/>
    </row>
    <row r="332" spans="2:17" s="1174" customFormat="1" ht="23.25">
      <c r="B332" s="1177"/>
      <c r="C332" s="1177"/>
      <c r="K332" s="1208"/>
      <c r="N332" s="1179"/>
      <c r="O332" s="1217"/>
      <c r="P332" s="1213"/>
      <c r="Q332" s="1181"/>
    </row>
    <row r="333" spans="2:17" s="1174" customFormat="1" ht="23.25">
      <c r="B333" s="1177"/>
      <c r="C333" s="1177"/>
      <c r="K333" s="1208"/>
      <c r="N333" s="1179"/>
      <c r="O333" s="1217"/>
      <c r="P333" s="1213"/>
      <c r="Q333" s="1181"/>
    </row>
    <row r="334" spans="2:17" s="1174" customFormat="1" ht="23.25">
      <c r="B334" s="1177"/>
      <c r="C334" s="1177"/>
      <c r="K334" s="1208"/>
      <c r="N334" s="1179"/>
      <c r="O334" s="1217"/>
      <c r="P334" s="1213"/>
      <c r="Q334" s="1181"/>
    </row>
    <row r="335" spans="2:17" s="1174" customFormat="1" ht="23.25">
      <c r="B335" s="1177"/>
      <c r="C335" s="1177"/>
      <c r="K335" s="1208"/>
      <c r="N335" s="1179"/>
      <c r="O335" s="1217"/>
      <c r="P335" s="1213"/>
      <c r="Q335" s="1181"/>
    </row>
    <row r="336" spans="2:17" s="1174" customFormat="1" ht="23.25">
      <c r="B336" s="1177"/>
      <c r="C336" s="1177"/>
      <c r="K336" s="1208"/>
      <c r="N336" s="1179"/>
      <c r="O336" s="1217"/>
      <c r="P336" s="1213"/>
      <c r="Q336" s="1181"/>
    </row>
    <row r="337" spans="2:17" s="1174" customFormat="1" ht="23.25">
      <c r="B337" s="1177"/>
      <c r="C337" s="1177"/>
      <c r="K337" s="1208"/>
      <c r="N337" s="1179"/>
      <c r="O337" s="1217"/>
      <c r="P337" s="1213"/>
      <c r="Q337" s="1181"/>
    </row>
    <row r="338" spans="2:17" s="1174" customFormat="1" ht="23.25">
      <c r="B338" s="1177"/>
      <c r="C338" s="1177"/>
      <c r="K338" s="1208"/>
      <c r="N338" s="1179"/>
      <c r="O338" s="1217"/>
      <c r="P338" s="1213"/>
      <c r="Q338" s="1181"/>
    </row>
    <row r="339" spans="2:17" s="1174" customFormat="1" ht="23.25">
      <c r="B339" s="1177"/>
      <c r="C339" s="1177"/>
      <c r="K339" s="1208"/>
      <c r="N339" s="1179"/>
      <c r="O339" s="1217"/>
      <c r="P339" s="1213"/>
      <c r="Q339" s="1181"/>
    </row>
    <row r="340" spans="2:17" s="1174" customFormat="1" ht="23.25">
      <c r="B340" s="1177"/>
      <c r="C340" s="1177"/>
      <c r="K340" s="1208"/>
      <c r="N340" s="1179"/>
      <c r="O340" s="1217"/>
      <c r="P340" s="1213"/>
      <c r="Q340" s="1181"/>
    </row>
    <row r="341" spans="2:17" s="1174" customFormat="1" ht="23.25">
      <c r="B341" s="1177"/>
      <c r="C341" s="1177"/>
      <c r="K341" s="1208"/>
      <c r="N341" s="1179"/>
      <c r="O341" s="1217"/>
      <c r="P341" s="1213"/>
      <c r="Q341" s="1181"/>
    </row>
    <row r="342" spans="2:17" s="1174" customFormat="1" ht="23.25">
      <c r="B342" s="1177"/>
      <c r="C342" s="1177"/>
      <c r="K342" s="1208"/>
      <c r="N342" s="1179"/>
      <c r="O342" s="1217"/>
      <c r="P342" s="1213"/>
      <c r="Q342" s="1181"/>
    </row>
    <row r="343" spans="2:17" s="1174" customFormat="1" ht="23.25">
      <c r="B343" s="1177"/>
      <c r="C343" s="1177"/>
      <c r="K343" s="1208"/>
      <c r="N343" s="1179"/>
      <c r="O343" s="1217"/>
      <c r="P343" s="1213"/>
      <c r="Q343" s="1181"/>
    </row>
    <row r="344" spans="2:17" s="1174" customFormat="1" ht="23.25">
      <c r="B344" s="1177"/>
      <c r="C344" s="1177"/>
      <c r="K344" s="1208"/>
      <c r="N344" s="1179"/>
      <c r="O344" s="1217"/>
      <c r="P344" s="1213"/>
      <c r="Q344" s="1181"/>
    </row>
    <row r="345" spans="2:17" s="1174" customFormat="1" ht="23.25">
      <c r="B345" s="1177"/>
      <c r="C345" s="1177"/>
      <c r="K345" s="1208"/>
      <c r="N345" s="1179"/>
      <c r="O345" s="1217"/>
      <c r="P345" s="1213"/>
      <c r="Q345" s="1181"/>
    </row>
    <row r="346" spans="2:17" s="1174" customFormat="1" ht="23.25">
      <c r="B346" s="1177"/>
      <c r="C346" s="1177"/>
      <c r="K346" s="1208"/>
      <c r="N346" s="1179"/>
      <c r="O346" s="1217"/>
      <c r="P346" s="1213"/>
      <c r="Q346" s="1181"/>
    </row>
    <row r="347" spans="2:17" s="1174" customFormat="1" ht="23.25">
      <c r="B347" s="1177"/>
      <c r="C347" s="1177"/>
      <c r="K347" s="1208"/>
      <c r="N347" s="1179"/>
      <c r="O347" s="1217"/>
      <c r="P347" s="1213"/>
      <c r="Q347" s="1181"/>
    </row>
    <row r="348" spans="2:17" s="1174" customFormat="1" ht="23.25">
      <c r="B348" s="1177"/>
      <c r="C348" s="1177"/>
      <c r="K348" s="1208"/>
      <c r="N348" s="1179"/>
      <c r="O348" s="1217"/>
      <c r="P348" s="1213"/>
      <c r="Q348" s="1181"/>
    </row>
    <row r="349" spans="2:17" s="1174" customFormat="1" ht="23.25">
      <c r="B349" s="1177"/>
      <c r="C349" s="1177"/>
      <c r="K349" s="1208"/>
      <c r="N349" s="1179"/>
      <c r="O349" s="1217"/>
      <c r="P349" s="1213"/>
      <c r="Q349" s="1181"/>
    </row>
    <row r="350" spans="2:17" s="1174" customFormat="1" ht="23.25">
      <c r="B350" s="1177"/>
      <c r="C350" s="1177"/>
      <c r="K350" s="1208"/>
      <c r="N350" s="1179"/>
      <c r="O350" s="1217"/>
      <c r="P350" s="1213"/>
      <c r="Q350" s="1181"/>
    </row>
    <row r="351" spans="2:17" s="1174" customFormat="1" ht="23.25">
      <c r="B351" s="1177"/>
      <c r="C351" s="1177"/>
      <c r="K351" s="1208"/>
      <c r="N351" s="1179"/>
      <c r="O351" s="1217"/>
      <c r="P351" s="1213"/>
      <c r="Q351" s="1181"/>
    </row>
    <row r="352" spans="2:17" s="1174" customFormat="1" ht="23.25">
      <c r="B352" s="1177"/>
      <c r="C352" s="1177"/>
      <c r="K352" s="1208"/>
      <c r="N352" s="1179"/>
      <c r="O352" s="1217"/>
      <c r="P352" s="1213"/>
      <c r="Q352" s="1181"/>
    </row>
    <row r="353" spans="2:17" s="1174" customFormat="1" ht="23.25">
      <c r="B353" s="1177"/>
      <c r="C353" s="1177"/>
      <c r="K353" s="1208"/>
      <c r="N353" s="1179"/>
      <c r="O353" s="1217"/>
      <c r="P353" s="1213"/>
      <c r="Q353" s="1181"/>
    </row>
    <row r="354" spans="2:17" s="1174" customFormat="1" ht="23.25">
      <c r="B354" s="1177"/>
      <c r="C354" s="1177"/>
      <c r="K354" s="1208"/>
      <c r="N354" s="1179"/>
      <c r="O354" s="1217"/>
      <c r="P354" s="1213"/>
      <c r="Q354" s="1181"/>
    </row>
    <row r="355" spans="2:17" s="1174" customFormat="1" ht="23.25">
      <c r="B355" s="1177"/>
      <c r="C355" s="1177"/>
      <c r="K355" s="1208"/>
      <c r="N355" s="1179"/>
      <c r="O355" s="1217"/>
      <c r="P355" s="1213"/>
      <c r="Q355" s="1181"/>
    </row>
    <row r="356" spans="2:17" s="1174" customFormat="1" ht="23.25">
      <c r="B356" s="1177"/>
      <c r="C356" s="1177"/>
      <c r="K356" s="1208"/>
      <c r="N356" s="1179"/>
      <c r="O356" s="1217"/>
      <c r="P356" s="1213"/>
      <c r="Q356" s="1181"/>
    </row>
    <row r="357" spans="2:17" s="1174" customFormat="1" ht="23.25">
      <c r="B357" s="1177"/>
      <c r="C357" s="1177"/>
      <c r="K357" s="1208"/>
      <c r="N357" s="1179"/>
      <c r="O357" s="1217"/>
      <c r="P357" s="1213"/>
      <c r="Q357" s="1181"/>
    </row>
    <row r="358" spans="2:17" s="1174" customFormat="1" ht="23.25">
      <c r="B358" s="1177"/>
      <c r="C358" s="1177"/>
      <c r="K358" s="1208"/>
      <c r="N358" s="1179"/>
      <c r="O358" s="1217"/>
      <c r="P358" s="1213"/>
      <c r="Q358" s="1181"/>
    </row>
    <row r="359" spans="2:17" s="1174" customFormat="1" ht="23.25">
      <c r="B359" s="1177"/>
      <c r="C359" s="1177"/>
      <c r="K359" s="1208"/>
      <c r="N359" s="1179"/>
      <c r="O359" s="1217"/>
      <c r="P359" s="1213"/>
      <c r="Q359" s="1181"/>
    </row>
    <row r="360" spans="2:17" s="1174" customFormat="1" ht="23.25">
      <c r="B360" s="1177"/>
      <c r="C360" s="1177"/>
      <c r="K360" s="1208"/>
      <c r="N360" s="1179"/>
      <c r="O360" s="1217"/>
      <c r="P360" s="1213"/>
      <c r="Q360" s="1181"/>
    </row>
    <row r="361" spans="2:17" s="1174" customFormat="1" ht="23.25">
      <c r="B361" s="1177"/>
      <c r="C361" s="1177"/>
      <c r="K361" s="1208"/>
      <c r="N361" s="1179"/>
      <c r="O361" s="1217"/>
      <c r="P361" s="1213"/>
      <c r="Q361" s="1181"/>
    </row>
    <row r="362" spans="2:17" s="1174" customFormat="1" ht="23.25">
      <c r="B362" s="1177"/>
      <c r="C362" s="1177"/>
      <c r="K362" s="1208"/>
      <c r="N362" s="1179"/>
      <c r="O362" s="1217"/>
      <c r="P362" s="1213"/>
      <c r="Q362" s="1181"/>
    </row>
    <row r="363" spans="2:17" s="1174" customFormat="1" ht="23.25">
      <c r="B363" s="1177"/>
      <c r="C363" s="1177"/>
      <c r="K363" s="1208"/>
      <c r="N363" s="1179"/>
      <c r="O363" s="1217"/>
      <c r="P363" s="1213"/>
      <c r="Q363" s="1181"/>
    </row>
    <row r="364" spans="2:17" s="1174" customFormat="1" ht="23.25">
      <c r="B364" s="1177"/>
      <c r="C364" s="1177"/>
      <c r="K364" s="1208"/>
      <c r="N364" s="1179"/>
      <c r="O364" s="1217"/>
      <c r="P364" s="1213"/>
      <c r="Q364" s="1181"/>
    </row>
    <row r="365" spans="2:17" s="1174" customFormat="1" ht="23.25">
      <c r="B365" s="1177"/>
      <c r="C365" s="1177"/>
      <c r="K365" s="1208"/>
      <c r="N365" s="1179"/>
      <c r="O365" s="1217"/>
      <c r="P365" s="1213"/>
      <c r="Q365" s="1181"/>
    </row>
    <row r="366" spans="2:17" s="1174" customFormat="1" ht="23.25">
      <c r="B366" s="1177"/>
      <c r="C366" s="1177"/>
      <c r="K366" s="1208"/>
      <c r="N366" s="1179"/>
      <c r="O366" s="1217"/>
      <c r="P366" s="1213"/>
      <c r="Q366" s="1181"/>
    </row>
    <row r="367" spans="2:17" s="1174" customFormat="1" ht="23.25">
      <c r="B367" s="1177"/>
      <c r="C367" s="1177"/>
      <c r="K367" s="1208"/>
      <c r="N367" s="1179"/>
      <c r="O367" s="1217"/>
      <c r="P367" s="1213"/>
      <c r="Q367" s="1181"/>
    </row>
    <row r="368" spans="2:17" s="1174" customFormat="1" ht="23.25">
      <c r="B368" s="1177"/>
      <c r="C368" s="1177"/>
      <c r="K368" s="1208"/>
      <c r="N368" s="1179"/>
      <c r="O368" s="1217"/>
      <c r="P368" s="1213"/>
      <c r="Q368" s="1181"/>
    </row>
    <row r="369" spans="2:17" s="1174" customFormat="1" ht="23.25">
      <c r="B369" s="1177"/>
      <c r="C369" s="1177"/>
      <c r="K369" s="1208"/>
      <c r="N369" s="1179"/>
      <c r="O369" s="1217"/>
      <c r="P369" s="1213"/>
      <c r="Q369" s="1181"/>
    </row>
    <row r="370" spans="2:17" s="1174" customFormat="1" ht="23.25">
      <c r="B370" s="1177"/>
      <c r="C370" s="1177"/>
      <c r="K370" s="1208"/>
      <c r="N370" s="1179"/>
      <c r="O370" s="1217"/>
      <c r="P370" s="1213"/>
      <c r="Q370" s="1181"/>
    </row>
    <row r="371" spans="2:17" s="1174" customFormat="1" ht="23.25">
      <c r="B371" s="1177"/>
      <c r="C371" s="1177"/>
      <c r="K371" s="1208"/>
      <c r="N371" s="1179"/>
      <c r="O371" s="1217"/>
      <c r="P371" s="1213"/>
      <c r="Q371" s="1181"/>
    </row>
    <row r="372" spans="2:17" s="1174" customFormat="1" ht="23.25">
      <c r="B372" s="1177"/>
      <c r="C372" s="1177"/>
      <c r="K372" s="1208"/>
      <c r="N372" s="1179"/>
      <c r="O372" s="1217"/>
      <c r="P372" s="1213"/>
      <c r="Q372" s="1181"/>
    </row>
    <row r="373" spans="2:17" s="1174" customFormat="1" ht="23.25">
      <c r="B373" s="1177"/>
      <c r="C373" s="1177"/>
      <c r="K373" s="1208"/>
      <c r="N373" s="1179"/>
      <c r="O373" s="1217"/>
      <c r="P373" s="1213"/>
      <c r="Q373" s="1181"/>
    </row>
    <row r="374" spans="2:17" s="1174" customFormat="1" ht="23.25">
      <c r="B374" s="1177"/>
      <c r="C374" s="1177"/>
      <c r="K374" s="1208"/>
      <c r="N374" s="1179"/>
      <c r="O374" s="1217"/>
      <c r="P374" s="1213"/>
      <c r="Q374" s="1181"/>
    </row>
    <row r="375" spans="2:17" s="1174" customFormat="1" ht="23.25">
      <c r="B375" s="1177"/>
      <c r="C375" s="1177"/>
      <c r="K375" s="1208"/>
      <c r="N375" s="1179"/>
      <c r="O375" s="1217"/>
      <c r="P375" s="1213"/>
      <c r="Q375" s="1181"/>
    </row>
    <row r="376" spans="2:17" s="1174" customFormat="1" ht="23.25">
      <c r="B376" s="1177"/>
      <c r="C376" s="1177"/>
      <c r="K376" s="1208"/>
      <c r="N376" s="1179"/>
      <c r="O376" s="1217"/>
      <c r="P376" s="1213"/>
      <c r="Q376" s="1181"/>
    </row>
    <row r="377" spans="2:17" s="1174" customFormat="1" ht="23.25">
      <c r="B377" s="1177"/>
      <c r="C377" s="1177"/>
      <c r="K377" s="1208"/>
      <c r="N377" s="1179"/>
      <c r="O377" s="1217"/>
      <c r="P377" s="1213"/>
      <c r="Q377" s="1181"/>
    </row>
    <row r="378" spans="2:17" s="1174" customFormat="1" ht="23.25">
      <c r="B378" s="1177"/>
      <c r="C378" s="1177"/>
      <c r="K378" s="1208"/>
      <c r="N378" s="1179"/>
      <c r="O378" s="1217"/>
      <c r="P378" s="1213"/>
      <c r="Q378" s="1181"/>
    </row>
    <row r="379" spans="2:17" s="1174" customFormat="1" ht="23.25">
      <c r="B379" s="1177"/>
      <c r="C379" s="1177"/>
      <c r="K379" s="1208"/>
      <c r="N379" s="1179"/>
      <c r="O379" s="1217"/>
      <c r="P379" s="1213"/>
      <c r="Q379" s="1181"/>
    </row>
    <row r="380" spans="2:17" s="1174" customFormat="1" ht="23.25">
      <c r="B380" s="1177"/>
      <c r="C380" s="1177"/>
      <c r="K380" s="1208"/>
      <c r="N380" s="1179"/>
      <c r="O380" s="1217"/>
      <c r="P380" s="1213"/>
      <c r="Q380" s="1181"/>
    </row>
    <row r="381" spans="2:17" s="1174" customFormat="1" ht="23.25">
      <c r="B381" s="1177"/>
      <c r="C381" s="1177"/>
      <c r="K381" s="1208"/>
      <c r="N381" s="1179"/>
      <c r="O381" s="1217"/>
      <c r="P381" s="1213"/>
      <c r="Q381" s="1181"/>
    </row>
    <row r="382" spans="2:17" s="1174" customFormat="1" ht="23.25">
      <c r="B382" s="1177"/>
      <c r="C382" s="1177"/>
      <c r="K382" s="1208"/>
      <c r="N382" s="1179"/>
      <c r="O382" s="1217"/>
      <c r="P382" s="1213"/>
      <c r="Q382" s="1181"/>
    </row>
    <row r="383" spans="2:17" s="1174" customFormat="1" ht="23.25">
      <c r="B383" s="1177"/>
      <c r="C383" s="1177"/>
      <c r="K383" s="1208"/>
      <c r="N383" s="1179"/>
      <c r="O383" s="1217"/>
      <c r="P383" s="1213"/>
      <c r="Q383" s="1181"/>
    </row>
    <row r="384" spans="2:17" s="1174" customFormat="1" ht="23.25">
      <c r="B384" s="1177"/>
      <c r="C384" s="1177"/>
      <c r="K384" s="1208"/>
      <c r="N384" s="1179"/>
      <c r="O384" s="1217"/>
      <c r="P384" s="1213"/>
      <c r="Q384" s="1181"/>
    </row>
    <row r="385" spans="2:17" s="1174" customFormat="1" ht="23.25">
      <c r="B385" s="1177"/>
      <c r="C385" s="1177"/>
      <c r="K385" s="1208"/>
      <c r="N385" s="1179"/>
      <c r="O385" s="1217"/>
      <c r="P385" s="1213"/>
      <c r="Q385" s="1181"/>
    </row>
    <row r="386" spans="2:17" s="1174" customFormat="1" ht="23.25">
      <c r="B386" s="1177"/>
      <c r="C386" s="1177"/>
      <c r="K386" s="1208"/>
      <c r="N386" s="1179"/>
      <c r="O386" s="1217"/>
      <c r="P386" s="1213"/>
      <c r="Q386" s="1181"/>
    </row>
    <row r="387" spans="2:17" s="1174" customFormat="1" ht="23.25">
      <c r="B387" s="1177"/>
      <c r="C387" s="1177"/>
      <c r="K387" s="1208"/>
      <c r="N387" s="1179"/>
      <c r="O387" s="1217"/>
      <c r="P387" s="1213"/>
      <c r="Q387" s="1181"/>
    </row>
    <row r="388" spans="2:17" s="1174" customFormat="1" ht="23.25">
      <c r="B388" s="1177"/>
      <c r="C388" s="1177"/>
      <c r="K388" s="1208"/>
      <c r="N388" s="1179"/>
      <c r="O388" s="1217"/>
      <c r="P388" s="1213"/>
      <c r="Q388" s="1181"/>
    </row>
    <row r="389" spans="2:17" s="1174" customFormat="1" ht="23.25">
      <c r="B389" s="1177"/>
      <c r="C389" s="1177"/>
      <c r="K389" s="1208"/>
      <c r="N389" s="1179"/>
      <c r="O389" s="1217"/>
      <c r="P389" s="1213"/>
      <c r="Q389" s="1181"/>
    </row>
    <row r="390" spans="2:17" s="1174" customFormat="1" ht="23.25">
      <c r="B390" s="1177"/>
      <c r="C390" s="1177"/>
      <c r="K390" s="1208"/>
      <c r="N390" s="1179"/>
      <c r="O390" s="1217"/>
      <c r="P390" s="1213"/>
      <c r="Q390" s="1181"/>
    </row>
    <row r="391" spans="2:17" s="1174" customFormat="1" ht="23.25">
      <c r="B391" s="1177"/>
      <c r="C391" s="1177"/>
      <c r="K391" s="1208"/>
      <c r="N391" s="1179"/>
      <c r="O391" s="1217"/>
      <c r="P391" s="1213"/>
      <c r="Q391" s="1181"/>
    </row>
    <row r="392" spans="2:17" s="1174" customFormat="1" ht="23.25">
      <c r="B392" s="1177"/>
      <c r="C392" s="1177"/>
      <c r="K392" s="1208"/>
      <c r="N392" s="1179"/>
      <c r="O392" s="1217"/>
      <c r="P392" s="1213"/>
      <c r="Q392" s="1181"/>
    </row>
    <row r="393" spans="2:17" s="1174" customFormat="1" ht="23.25">
      <c r="B393" s="1177"/>
      <c r="C393" s="1177"/>
      <c r="K393" s="1208"/>
      <c r="N393" s="1179"/>
      <c r="O393" s="1217"/>
      <c r="P393" s="1213"/>
      <c r="Q393" s="1181"/>
    </row>
    <row r="394" spans="2:17" s="1174" customFormat="1" ht="23.25">
      <c r="B394" s="1177"/>
      <c r="C394" s="1177"/>
      <c r="K394" s="1208"/>
      <c r="N394" s="1179"/>
      <c r="O394" s="1217"/>
      <c r="P394" s="1213"/>
      <c r="Q394" s="1181"/>
    </row>
    <row r="395" spans="2:17" s="1174" customFormat="1" ht="23.25">
      <c r="B395" s="1177"/>
      <c r="C395" s="1177"/>
      <c r="K395" s="1208"/>
      <c r="N395" s="1179"/>
      <c r="O395" s="1217"/>
      <c r="P395" s="1213"/>
      <c r="Q395" s="1181"/>
    </row>
    <row r="396" spans="2:17" s="1174" customFormat="1" ht="23.25">
      <c r="B396" s="1177"/>
      <c r="C396" s="1177"/>
      <c r="K396" s="1208"/>
      <c r="N396" s="1179"/>
      <c r="O396" s="1217"/>
      <c r="P396" s="1213"/>
      <c r="Q396" s="1181"/>
    </row>
    <row r="397" spans="2:17" s="1174" customFormat="1" ht="23.25">
      <c r="B397" s="1177"/>
      <c r="C397" s="1177"/>
      <c r="K397" s="1208"/>
      <c r="N397" s="1179"/>
      <c r="O397" s="1217"/>
      <c r="P397" s="1213"/>
      <c r="Q397" s="1181"/>
    </row>
    <row r="398" spans="2:17" s="1174" customFormat="1" ht="23.25">
      <c r="B398" s="1177"/>
      <c r="C398" s="1177"/>
      <c r="K398" s="1208"/>
      <c r="N398" s="1179"/>
      <c r="O398" s="1217"/>
      <c r="P398" s="1213"/>
      <c r="Q398" s="1181"/>
    </row>
    <row r="399" spans="2:17" s="1174" customFormat="1" ht="23.25">
      <c r="B399" s="1177"/>
      <c r="C399" s="1177"/>
      <c r="K399" s="1208"/>
      <c r="N399" s="1179"/>
      <c r="O399" s="1217"/>
      <c r="P399" s="1213"/>
      <c r="Q399" s="1181"/>
    </row>
    <row r="400" spans="2:17" s="1174" customFormat="1" ht="23.25">
      <c r="B400" s="1177"/>
      <c r="C400" s="1177"/>
      <c r="K400" s="1208"/>
      <c r="N400" s="1179"/>
      <c r="O400" s="1217"/>
      <c r="P400" s="1213"/>
      <c r="Q400" s="1181"/>
    </row>
    <row r="401" spans="2:17" s="1174" customFormat="1" ht="23.25">
      <c r="B401" s="1177"/>
      <c r="C401" s="1177"/>
      <c r="K401" s="1208"/>
      <c r="N401" s="1179"/>
      <c r="O401" s="1217"/>
      <c r="P401" s="1213"/>
      <c r="Q401" s="1181"/>
    </row>
    <row r="402" spans="2:17" s="1174" customFormat="1" ht="23.25">
      <c r="B402" s="1177"/>
      <c r="C402" s="1177"/>
      <c r="K402" s="1208"/>
      <c r="N402" s="1179"/>
      <c r="O402" s="1217"/>
      <c r="P402" s="1213"/>
      <c r="Q402" s="1181"/>
    </row>
    <row r="403" spans="2:17" s="1174" customFormat="1" ht="23.25">
      <c r="B403" s="1177"/>
      <c r="C403" s="1177"/>
      <c r="K403" s="1208"/>
      <c r="N403" s="1179"/>
      <c r="O403" s="1217"/>
      <c r="P403" s="1213"/>
      <c r="Q403" s="1181"/>
    </row>
    <row r="404" spans="2:17" s="1174" customFormat="1" ht="23.25">
      <c r="B404" s="1177"/>
      <c r="C404" s="1177"/>
      <c r="K404" s="1208"/>
      <c r="N404" s="1179"/>
      <c r="O404" s="1217"/>
      <c r="P404" s="1213"/>
      <c r="Q404" s="1181"/>
    </row>
    <row r="405" spans="2:17" s="1174" customFormat="1" ht="23.25">
      <c r="B405" s="1177"/>
      <c r="C405" s="1177"/>
      <c r="K405" s="1208"/>
      <c r="N405" s="1179"/>
      <c r="O405" s="1217"/>
      <c r="P405" s="1213"/>
      <c r="Q405" s="1181"/>
    </row>
    <row r="406" spans="2:17" s="1174" customFormat="1" ht="23.25">
      <c r="B406" s="1177"/>
      <c r="C406" s="1177"/>
      <c r="K406" s="1208"/>
      <c r="N406" s="1179"/>
      <c r="O406" s="1217"/>
      <c r="P406" s="1213"/>
      <c r="Q406" s="1181"/>
    </row>
    <row r="407" spans="2:17" s="1174" customFormat="1" ht="23.25">
      <c r="B407" s="1177"/>
      <c r="C407" s="1177"/>
      <c r="K407" s="1208"/>
      <c r="N407" s="1179"/>
      <c r="O407" s="1217"/>
      <c r="P407" s="1213"/>
      <c r="Q407" s="1181"/>
    </row>
    <row r="408" spans="2:17" s="1174" customFormat="1" ht="23.25">
      <c r="B408" s="1177"/>
      <c r="C408" s="1177"/>
      <c r="K408" s="1208"/>
      <c r="N408" s="1179"/>
      <c r="O408" s="1217"/>
      <c r="P408" s="1213"/>
      <c r="Q408" s="1181"/>
    </row>
    <row r="409" spans="2:17" s="1174" customFormat="1" ht="23.25">
      <c r="B409" s="1177"/>
      <c r="C409" s="1177"/>
      <c r="K409" s="1208"/>
      <c r="N409" s="1179"/>
      <c r="O409" s="1217"/>
      <c r="P409" s="1213"/>
      <c r="Q409" s="1181"/>
    </row>
    <row r="410" spans="2:17" s="1174" customFormat="1" ht="23.25">
      <c r="B410" s="1177"/>
      <c r="C410" s="1177"/>
      <c r="K410" s="1208"/>
      <c r="N410" s="1179"/>
      <c r="O410" s="1217"/>
      <c r="P410" s="1213"/>
      <c r="Q410" s="1181"/>
    </row>
    <row r="411" spans="2:17" s="1174" customFormat="1" ht="23.25">
      <c r="B411" s="1177"/>
      <c r="C411" s="1177"/>
      <c r="K411" s="1208"/>
      <c r="N411" s="1179"/>
      <c r="O411" s="1217"/>
      <c r="P411" s="1213"/>
      <c r="Q411" s="1181"/>
    </row>
    <row r="412" spans="2:17" s="1174" customFormat="1" ht="23.25">
      <c r="B412" s="1177"/>
      <c r="C412" s="1177"/>
      <c r="K412" s="1208"/>
      <c r="N412" s="1179"/>
      <c r="O412" s="1217"/>
      <c r="P412" s="1213"/>
      <c r="Q412" s="1181"/>
    </row>
    <row r="413" spans="2:17" s="1174" customFormat="1" ht="23.25">
      <c r="B413" s="1177"/>
      <c r="C413" s="1177"/>
      <c r="K413" s="1208"/>
      <c r="N413" s="1179"/>
      <c r="O413" s="1217"/>
      <c r="P413" s="1213"/>
      <c r="Q413" s="1181"/>
    </row>
    <row r="414" spans="2:17" s="1174" customFormat="1" ht="23.25">
      <c r="B414" s="1177"/>
      <c r="C414" s="1177"/>
      <c r="K414" s="1208"/>
      <c r="N414" s="1179"/>
      <c r="O414" s="1217"/>
      <c r="P414" s="1213"/>
      <c r="Q414" s="1181"/>
    </row>
    <row r="415" spans="2:17" s="1174" customFormat="1" ht="23.25">
      <c r="B415" s="1177"/>
      <c r="C415" s="1177"/>
      <c r="K415" s="1208"/>
      <c r="N415" s="1179"/>
      <c r="O415" s="1217"/>
      <c r="P415" s="1213"/>
      <c r="Q415" s="1181"/>
    </row>
    <row r="416" spans="2:17" s="1174" customFormat="1" ht="23.25">
      <c r="B416" s="1177"/>
      <c r="C416" s="1177"/>
      <c r="K416" s="1208"/>
      <c r="N416" s="1179"/>
      <c r="O416" s="1217"/>
      <c r="P416" s="1213"/>
      <c r="Q416" s="1181"/>
    </row>
    <row r="417" spans="2:17" s="1174" customFormat="1" ht="23.25">
      <c r="B417" s="1177"/>
      <c r="C417" s="1177"/>
      <c r="K417" s="1208"/>
      <c r="N417" s="1179"/>
      <c r="O417" s="1217"/>
      <c r="P417" s="1213"/>
      <c r="Q417" s="1181"/>
    </row>
    <row r="418" spans="2:17" s="1174" customFormat="1" ht="23.25">
      <c r="B418" s="1177"/>
      <c r="C418" s="1177"/>
      <c r="K418" s="1208"/>
      <c r="N418" s="1179"/>
      <c r="O418" s="1217"/>
      <c r="P418" s="1213"/>
      <c r="Q418" s="1181"/>
    </row>
    <row r="419" spans="2:17" s="1174" customFormat="1" ht="23.25">
      <c r="B419" s="1177"/>
      <c r="C419" s="1177"/>
      <c r="K419" s="1208"/>
      <c r="N419" s="1179"/>
      <c r="O419" s="1217"/>
      <c r="P419" s="1213"/>
      <c r="Q419" s="1181"/>
    </row>
    <row r="420" spans="2:17" s="1174" customFormat="1" ht="23.25">
      <c r="B420" s="1177"/>
      <c r="C420" s="1177"/>
      <c r="K420" s="1208"/>
      <c r="N420" s="1179"/>
      <c r="O420" s="1217"/>
      <c r="P420" s="1213"/>
      <c r="Q420" s="1181"/>
    </row>
    <row r="421" spans="2:17" s="1174" customFormat="1" ht="23.25">
      <c r="B421" s="1177"/>
      <c r="C421" s="1177"/>
      <c r="K421" s="1208"/>
      <c r="N421" s="1179"/>
      <c r="O421" s="1217"/>
      <c r="P421" s="1213"/>
      <c r="Q421" s="1181"/>
    </row>
    <row r="422" spans="2:17" s="1174" customFormat="1" ht="23.25">
      <c r="B422" s="1177"/>
      <c r="C422" s="1177"/>
      <c r="K422" s="1208"/>
      <c r="N422" s="1179"/>
      <c r="O422" s="1217"/>
      <c r="P422" s="1213"/>
      <c r="Q422" s="1181"/>
    </row>
    <row r="423" spans="2:17" s="1174" customFormat="1" ht="23.25">
      <c r="B423" s="1177"/>
      <c r="C423" s="1177"/>
      <c r="K423" s="1208"/>
      <c r="N423" s="1179"/>
      <c r="O423" s="1217"/>
      <c r="P423" s="1213"/>
      <c r="Q423" s="1181"/>
    </row>
    <row r="424" spans="2:17" s="1174" customFormat="1" ht="23.25">
      <c r="B424" s="1177"/>
      <c r="C424" s="1177"/>
      <c r="K424" s="1208"/>
      <c r="N424" s="1179"/>
      <c r="O424" s="1217"/>
      <c r="P424" s="1213"/>
      <c r="Q424" s="1181"/>
    </row>
    <row r="425" spans="2:17" s="1174" customFormat="1" ht="23.25">
      <c r="B425" s="1177"/>
      <c r="C425" s="1177"/>
      <c r="K425" s="1208"/>
      <c r="N425" s="1179"/>
      <c r="O425" s="1217"/>
      <c r="P425" s="1213"/>
      <c r="Q425" s="1181"/>
    </row>
    <row r="426" spans="2:17" s="1174" customFormat="1" ht="23.25">
      <c r="B426" s="1177"/>
      <c r="C426" s="1177"/>
      <c r="K426" s="1208"/>
      <c r="N426" s="1179"/>
      <c r="O426" s="1217"/>
      <c r="P426" s="1213"/>
      <c r="Q426" s="1181"/>
    </row>
    <row r="427" spans="2:17" s="1174" customFormat="1" ht="23.25">
      <c r="B427" s="1177"/>
      <c r="C427" s="1177"/>
      <c r="K427" s="1208"/>
      <c r="N427" s="1179"/>
      <c r="O427" s="1217"/>
      <c r="P427" s="1213"/>
      <c r="Q427" s="1181"/>
    </row>
    <row r="428" spans="2:17" s="1174" customFormat="1" ht="23.25">
      <c r="B428" s="1177"/>
      <c r="C428" s="1177"/>
      <c r="K428" s="1208"/>
      <c r="N428" s="1179"/>
      <c r="O428" s="1217"/>
      <c r="P428" s="1213"/>
      <c r="Q428" s="1181"/>
    </row>
    <row r="429" spans="2:17" s="1174" customFormat="1" ht="23.25">
      <c r="B429" s="1177"/>
      <c r="C429" s="1177"/>
      <c r="K429" s="1208"/>
      <c r="N429" s="1179"/>
      <c r="O429" s="1217"/>
      <c r="P429" s="1213"/>
      <c r="Q429" s="1181"/>
    </row>
    <row r="430" spans="2:17" s="1174" customFormat="1" ht="23.25">
      <c r="B430" s="1177"/>
      <c r="C430" s="1177"/>
      <c r="K430" s="1208"/>
      <c r="N430" s="1179"/>
      <c r="O430" s="1217"/>
      <c r="P430" s="1213"/>
      <c r="Q430" s="1181"/>
    </row>
    <row r="431" spans="2:17" s="1174" customFormat="1" ht="23.25">
      <c r="B431" s="1177"/>
      <c r="C431" s="1177"/>
      <c r="K431" s="1208"/>
      <c r="N431" s="1179"/>
      <c r="O431" s="1217"/>
      <c r="P431" s="1213"/>
      <c r="Q431" s="1181"/>
    </row>
    <row r="432" spans="2:17" s="1174" customFormat="1" ht="23.25">
      <c r="B432" s="1177"/>
      <c r="C432" s="1177"/>
      <c r="K432" s="1208"/>
      <c r="N432" s="1179"/>
      <c r="O432" s="1217"/>
      <c r="P432" s="1213"/>
      <c r="Q432" s="1181"/>
    </row>
    <row r="433" spans="2:17" s="1174" customFormat="1" ht="23.25">
      <c r="B433" s="1177"/>
      <c r="C433" s="1177"/>
      <c r="K433" s="1208"/>
      <c r="N433" s="1179"/>
      <c r="O433" s="1217"/>
      <c r="P433" s="1213"/>
      <c r="Q433" s="1181"/>
    </row>
    <row r="434" spans="2:17" s="1174" customFormat="1" ht="23.25">
      <c r="B434" s="1177"/>
      <c r="C434" s="1177"/>
      <c r="K434" s="1208"/>
      <c r="N434" s="1179"/>
      <c r="O434" s="1217"/>
      <c r="P434" s="1213"/>
      <c r="Q434" s="1181"/>
    </row>
    <row r="435" spans="2:17" s="1174" customFormat="1" ht="23.25">
      <c r="B435" s="1177"/>
      <c r="C435" s="1177"/>
      <c r="K435" s="1208"/>
      <c r="N435" s="1179"/>
      <c r="O435" s="1217"/>
      <c r="P435" s="1213"/>
      <c r="Q435" s="1181"/>
    </row>
    <row r="436" spans="2:17" s="1174" customFormat="1" ht="23.25">
      <c r="B436" s="1177"/>
      <c r="C436" s="1177"/>
      <c r="K436" s="1208"/>
      <c r="N436" s="1179"/>
      <c r="O436" s="1217"/>
      <c r="P436" s="1213"/>
      <c r="Q436" s="1181"/>
    </row>
    <row r="437" spans="2:17" s="1174" customFormat="1" ht="23.25">
      <c r="B437" s="1177"/>
      <c r="C437" s="1177"/>
      <c r="K437" s="1208"/>
      <c r="N437" s="1179"/>
      <c r="O437" s="1217"/>
      <c r="P437" s="1213"/>
      <c r="Q437" s="1181"/>
    </row>
    <row r="438" spans="2:17" s="1174" customFormat="1" ht="23.25">
      <c r="B438" s="1177"/>
      <c r="C438" s="1177"/>
      <c r="K438" s="1208"/>
      <c r="N438" s="1179"/>
      <c r="O438" s="1217"/>
      <c r="P438" s="1213"/>
      <c r="Q438" s="1181"/>
    </row>
    <row r="439" spans="2:17" s="1174" customFormat="1" ht="23.25">
      <c r="B439" s="1177"/>
      <c r="C439" s="1177"/>
      <c r="K439" s="1208"/>
      <c r="N439" s="1179"/>
      <c r="O439" s="1217"/>
      <c r="P439" s="1213"/>
      <c r="Q439" s="1181"/>
    </row>
    <row r="440" spans="2:17" s="1174" customFormat="1" ht="23.25">
      <c r="B440" s="1177"/>
      <c r="C440" s="1177"/>
      <c r="K440" s="1208"/>
      <c r="N440" s="1179"/>
      <c r="O440" s="1217"/>
      <c r="P440" s="1213"/>
      <c r="Q440" s="1181"/>
    </row>
    <row r="441" spans="2:17" s="1174" customFormat="1" ht="23.25">
      <c r="B441" s="1177"/>
      <c r="C441" s="1177"/>
      <c r="K441" s="1208"/>
      <c r="N441" s="1179"/>
      <c r="O441" s="1217"/>
      <c r="P441" s="1213"/>
      <c r="Q441" s="1181"/>
    </row>
    <row r="442" spans="2:17" s="1174" customFormat="1" ht="23.25">
      <c r="B442" s="1177"/>
      <c r="C442" s="1177"/>
      <c r="K442" s="1208"/>
      <c r="N442" s="1179"/>
      <c r="O442" s="1217"/>
      <c r="P442" s="1213"/>
      <c r="Q442" s="1181"/>
    </row>
    <row r="443" spans="2:17" s="1174" customFormat="1" ht="23.25">
      <c r="B443" s="1177"/>
      <c r="C443" s="1177"/>
      <c r="K443" s="1208"/>
      <c r="N443" s="1179"/>
      <c r="O443" s="1217"/>
      <c r="P443" s="1213"/>
      <c r="Q443" s="1181"/>
    </row>
    <row r="444" spans="2:17" s="1174" customFormat="1" ht="23.25">
      <c r="B444" s="1177"/>
      <c r="C444" s="1177"/>
      <c r="K444" s="1208"/>
      <c r="N444" s="1179"/>
      <c r="O444" s="1217"/>
      <c r="P444" s="1213"/>
      <c r="Q444" s="1181"/>
    </row>
    <row r="445" spans="2:17" s="1174" customFormat="1" ht="23.25">
      <c r="B445" s="1177"/>
      <c r="C445" s="1177"/>
      <c r="K445" s="1208"/>
      <c r="N445" s="1179"/>
      <c r="O445" s="1217"/>
      <c r="P445" s="1213"/>
      <c r="Q445" s="1181"/>
    </row>
    <row r="446" spans="2:17" s="1174" customFormat="1" ht="23.25">
      <c r="B446" s="1177"/>
      <c r="C446" s="1177"/>
      <c r="K446" s="1208"/>
      <c r="N446" s="1179"/>
      <c r="O446" s="1217"/>
      <c r="P446" s="1213"/>
      <c r="Q446" s="1181"/>
    </row>
    <row r="447" spans="2:17" s="1174" customFormat="1" ht="23.25">
      <c r="B447" s="1177"/>
      <c r="C447" s="1177"/>
      <c r="K447" s="1208"/>
      <c r="N447" s="1179"/>
      <c r="O447" s="1217"/>
      <c r="P447" s="1213"/>
      <c r="Q447" s="1181"/>
    </row>
    <row r="448" spans="2:17" s="1174" customFormat="1" ht="23.25">
      <c r="B448" s="1177"/>
      <c r="C448" s="1177"/>
      <c r="K448" s="1208"/>
      <c r="N448" s="1179"/>
      <c r="O448" s="1217"/>
      <c r="P448" s="1213"/>
      <c r="Q448" s="1181"/>
    </row>
    <row r="449" spans="2:17" s="1174" customFormat="1" ht="23.25">
      <c r="B449" s="1177"/>
      <c r="C449" s="1177"/>
      <c r="K449" s="1208"/>
      <c r="N449" s="1179"/>
      <c r="O449" s="1217"/>
      <c r="P449" s="1213"/>
      <c r="Q449" s="1181"/>
    </row>
    <row r="450" spans="2:17" s="1174" customFormat="1" ht="23.25">
      <c r="B450" s="1177"/>
      <c r="C450" s="1177"/>
      <c r="K450" s="1208"/>
      <c r="N450" s="1179"/>
      <c r="O450" s="1217"/>
      <c r="P450" s="1213"/>
      <c r="Q450" s="1181"/>
    </row>
    <row r="451" spans="2:17" s="1174" customFormat="1" ht="23.25">
      <c r="B451" s="1177"/>
      <c r="C451" s="1177"/>
      <c r="K451" s="1208"/>
      <c r="N451" s="1179"/>
      <c r="O451" s="1217"/>
      <c r="P451" s="1213"/>
      <c r="Q451" s="1181"/>
    </row>
    <row r="452" spans="2:17" s="1174" customFormat="1" ht="23.25">
      <c r="B452" s="1177"/>
      <c r="C452" s="1177"/>
      <c r="K452" s="1208"/>
      <c r="N452" s="1179"/>
      <c r="O452" s="1217"/>
      <c r="P452" s="1213"/>
      <c r="Q452" s="1181"/>
    </row>
    <row r="453" spans="2:17" s="1174" customFormat="1" ht="23.25">
      <c r="B453" s="1177"/>
      <c r="C453" s="1177"/>
      <c r="K453" s="1208"/>
      <c r="N453" s="1179"/>
      <c r="O453" s="1217"/>
      <c r="P453" s="1213"/>
      <c r="Q453" s="1181"/>
    </row>
    <row r="454" spans="2:17" s="1174" customFormat="1" ht="23.25">
      <c r="B454" s="1177"/>
      <c r="C454" s="1177"/>
      <c r="K454" s="1208"/>
      <c r="N454" s="1179"/>
      <c r="O454" s="1217"/>
      <c r="P454" s="1213"/>
      <c r="Q454" s="1181"/>
    </row>
    <row r="455" spans="2:17" s="1174" customFormat="1" ht="23.25">
      <c r="B455" s="1177"/>
      <c r="C455" s="1177"/>
      <c r="K455" s="1208"/>
      <c r="N455" s="1179"/>
      <c r="O455" s="1217"/>
      <c r="P455" s="1213"/>
      <c r="Q455" s="1181"/>
    </row>
    <row r="456" spans="2:17" s="1174" customFormat="1" ht="23.25">
      <c r="B456" s="1177"/>
      <c r="C456" s="1177"/>
      <c r="K456" s="1208"/>
      <c r="N456" s="1179"/>
      <c r="O456" s="1217"/>
      <c r="P456" s="1213"/>
      <c r="Q456" s="1181"/>
    </row>
    <row r="457" spans="2:17" s="1174" customFormat="1" ht="23.25">
      <c r="B457" s="1177"/>
      <c r="C457" s="1177"/>
      <c r="K457" s="1208"/>
      <c r="N457" s="1179"/>
      <c r="O457" s="1217"/>
      <c r="P457" s="1213"/>
      <c r="Q457" s="1181"/>
    </row>
    <row r="458" spans="2:17" s="1174" customFormat="1" ht="23.25">
      <c r="B458" s="1177"/>
      <c r="C458" s="1177"/>
      <c r="K458" s="1208"/>
      <c r="N458" s="1179"/>
      <c r="O458" s="1217"/>
      <c r="P458" s="1213"/>
      <c r="Q458" s="1181"/>
    </row>
    <row r="459" spans="2:17" s="1174" customFormat="1" ht="23.25">
      <c r="B459" s="1177"/>
      <c r="C459" s="1177"/>
      <c r="K459" s="1208"/>
      <c r="N459" s="1179"/>
      <c r="O459" s="1217"/>
      <c r="P459" s="1213"/>
      <c r="Q459" s="1181"/>
    </row>
    <row r="460" spans="2:17" s="1174" customFormat="1" ht="23.25">
      <c r="B460" s="1177"/>
      <c r="C460" s="1177"/>
      <c r="K460" s="1208"/>
      <c r="N460" s="1179"/>
      <c r="O460" s="1217"/>
      <c r="P460" s="1213"/>
      <c r="Q460" s="1181"/>
    </row>
    <row r="461" spans="2:17" s="1174" customFormat="1" ht="23.25">
      <c r="B461" s="1177"/>
      <c r="C461" s="1177"/>
      <c r="K461" s="1208"/>
      <c r="N461" s="1179"/>
      <c r="O461" s="1217"/>
      <c r="P461" s="1213"/>
      <c r="Q461" s="1181"/>
    </row>
    <row r="462" spans="2:17" s="1174" customFormat="1" ht="23.25">
      <c r="B462" s="1177"/>
      <c r="C462" s="1177"/>
      <c r="K462" s="1208"/>
      <c r="N462" s="1179"/>
      <c r="O462" s="1217"/>
      <c r="P462" s="1213"/>
      <c r="Q462" s="1181"/>
    </row>
    <row r="463" spans="2:17" s="1174" customFormat="1" ht="23.25">
      <c r="B463" s="1177"/>
      <c r="C463" s="1177"/>
      <c r="K463" s="1208"/>
      <c r="N463" s="1179"/>
      <c r="O463" s="1217"/>
      <c r="P463" s="1213"/>
      <c r="Q463" s="1181"/>
    </row>
    <row r="464" spans="2:17" s="1174" customFormat="1" ht="23.25">
      <c r="B464" s="1177"/>
      <c r="C464" s="1177"/>
      <c r="K464" s="1208"/>
      <c r="N464" s="1179"/>
      <c r="O464" s="1217"/>
      <c r="P464" s="1213"/>
      <c r="Q464" s="1181"/>
    </row>
    <row r="465" spans="2:17" s="1174" customFormat="1" ht="23.25">
      <c r="B465" s="1177"/>
      <c r="C465" s="1177"/>
      <c r="K465" s="1208"/>
      <c r="N465" s="1179"/>
      <c r="O465" s="1217"/>
      <c r="P465" s="1213"/>
      <c r="Q465" s="1181"/>
    </row>
    <row r="466" spans="2:17" s="1174" customFormat="1" ht="23.25">
      <c r="B466" s="1177"/>
      <c r="C466" s="1177"/>
      <c r="K466" s="1208"/>
      <c r="N466" s="1179"/>
      <c r="O466" s="1217"/>
      <c r="P466" s="1213"/>
      <c r="Q466" s="1181"/>
    </row>
    <row r="467" spans="2:17" s="1174" customFormat="1" ht="23.25">
      <c r="B467" s="1177"/>
      <c r="C467" s="1177"/>
      <c r="K467" s="1208"/>
      <c r="N467" s="1179"/>
      <c r="O467" s="1217"/>
      <c r="P467" s="1213"/>
      <c r="Q467" s="1181"/>
    </row>
    <row r="468" spans="2:17" s="1174" customFormat="1" ht="23.25">
      <c r="B468" s="1177"/>
      <c r="C468" s="1177"/>
      <c r="K468" s="1208"/>
      <c r="N468" s="1179"/>
      <c r="O468" s="1217"/>
      <c r="P468" s="1213"/>
      <c r="Q468" s="1181"/>
    </row>
    <row r="469" spans="2:17" s="1174" customFormat="1" ht="23.25">
      <c r="B469" s="1177"/>
      <c r="C469" s="1177"/>
      <c r="K469" s="1208"/>
      <c r="N469" s="1179"/>
      <c r="O469" s="1217"/>
      <c r="P469" s="1213"/>
      <c r="Q469" s="1181"/>
    </row>
    <row r="470" spans="2:17" s="1174" customFormat="1" ht="23.25">
      <c r="B470" s="1177"/>
      <c r="C470" s="1177"/>
      <c r="K470" s="1208"/>
      <c r="N470" s="1179"/>
      <c r="O470" s="1217"/>
      <c r="P470" s="1213"/>
      <c r="Q470" s="1181"/>
    </row>
    <row r="471" spans="2:17" s="1174" customFormat="1" ht="23.25">
      <c r="B471" s="1177"/>
      <c r="C471" s="1177"/>
      <c r="K471" s="1208"/>
      <c r="N471" s="1179"/>
      <c r="O471" s="1217"/>
      <c r="P471" s="1213"/>
      <c r="Q471" s="1181"/>
    </row>
    <row r="472" spans="2:17" s="1174" customFormat="1" ht="23.25">
      <c r="B472" s="1177"/>
      <c r="C472" s="1177"/>
      <c r="K472" s="1208"/>
      <c r="N472" s="1179"/>
      <c r="O472" s="1217"/>
      <c r="P472" s="1213"/>
      <c r="Q472" s="1181"/>
    </row>
    <row r="473" spans="2:17" s="1174" customFormat="1" ht="23.25">
      <c r="B473" s="1177"/>
      <c r="C473" s="1177"/>
      <c r="K473" s="1208"/>
      <c r="N473" s="1179"/>
      <c r="O473" s="1217"/>
      <c r="P473" s="1213"/>
      <c r="Q473" s="1181"/>
    </row>
    <row r="474" spans="2:17" s="1174" customFormat="1" ht="23.25">
      <c r="B474" s="1177"/>
      <c r="C474" s="1177"/>
      <c r="K474" s="1208"/>
      <c r="N474" s="1179"/>
      <c r="O474" s="1217"/>
      <c r="P474" s="1213"/>
      <c r="Q474" s="1181"/>
    </row>
    <row r="475" spans="2:17" s="1174" customFormat="1" ht="23.25">
      <c r="B475" s="1177"/>
      <c r="C475" s="1177"/>
      <c r="K475" s="1208"/>
      <c r="N475" s="1179"/>
      <c r="O475" s="1217"/>
      <c r="P475" s="1213"/>
      <c r="Q475" s="1181"/>
    </row>
    <row r="476" spans="2:17" s="1174" customFormat="1" ht="23.25">
      <c r="B476" s="1177"/>
      <c r="C476" s="1177"/>
      <c r="K476" s="1208"/>
      <c r="N476" s="1179"/>
      <c r="O476" s="1217"/>
      <c r="P476" s="1213"/>
      <c r="Q476" s="1181"/>
    </row>
    <row r="477" spans="2:17" s="1174" customFormat="1" ht="23.25">
      <c r="B477" s="1177"/>
      <c r="C477" s="1177"/>
      <c r="K477" s="1208"/>
      <c r="N477" s="1179"/>
      <c r="O477" s="1217"/>
      <c r="P477" s="1213"/>
      <c r="Q477" s="1181"/>
    </row>
    <row r="478" spans="2:17" s="1174" customFormat="1" ht="23.25">
      <c r="B478" s="1177"/>
      <c r="C478" s="1177"/>
      <c r="K478" s="1208"/>
      <c r="N478" s="1179"/>
      <c r="O478" s="1217"/>
      <c r="P478" s="1213"/>
      <c r="Q478" s="1181"/>
    </row>
    <row r="479" spans="2:17" s="1174" customFormat="1" ht="23.25">
      <c r="B479" s="1177"/>
      <c r="C479" s="1177"/>
      <c r="K479" s="1208"/>
      <c r="N479" s="1179"/>
      <c r="O479" s="1217"/>
      <c r="P479" s="1213"/>
      <c r="Q479" s="1181"/>
    </row>
    <row r="480" spans="2:17" s="1174" customFormat="1" ht="23.25">
      <c r="B480" s="1177"/>
      <c r="C480" s="1177"/>
      <c r="K480" s="1208"/>
      <c r="N480" s="1179"/>
      <c r="O480" s="1217"/>
      <c r="P480" s="1213"/>
      <c r="Q480" s="1181"/>
    </row>
    <row r="481" spans="2:17" s="1174" customFormat="1" ht="23.25">
      <c r="B481" s="1177"/>
      <c r="C481" s="1177"/>
      <c r="K481" s="1208"/>
      <c r="N481" s="1179"/>
      <c r="O481" s="1217"/>
      <c r="P481" s="1213"/>
      <c r="Q481" s="1181"/>
    </row>
    <row r="482" spans="2:17" s="1174" customFormat="1" ht="23.25">
      <c r="B482" s="1177"/>
      <c r="C482" s="1177"/>
      <c r="K482" s="1208"/>
      <c r="N482" s="1179"/>
      <c r="O482" s="1217"/>
      <c r="P482" s="1213"/>
      <c r="Q482" s="1181"/>
    </row>
    <row r="483" spans="2:17" s="1174" customFormat="1" ht="23.25">
      <c r="B483" s="1177"/>
      <c r="C483" s="1177"/>
      <c r="K483" s="1208"/>
      <c r="N483" s="1179"/>
      <c r="O483" s="1217"/>
      <c r="P483" s="1213"/>
      <c r="Q483" s="1181"/>
    </row>
    <row r="484" spans="2:17" s="1174" customFormat="1" ht="23.25">
      <c r="B484" s="1177"/>
      <c r="C484" s="1177"/>
      <c r="K484" s="1208"/>
      <c r="N484" s="1179"/>
      <c r="O484" s="1217"/>
      <c r="P484" s="1213"/>
      <c r="Q484" s="1181"/>
    </row>
    <row r="485" spans="2:17" s="1174" customFormat="1" ht="23.25">
      <c r="B485" s="1177"/>
      <c r="C485" s="1177"/>
      <c r="K485" s="1208"/>
      <c r="N485" s="1179"/>
      <c r="O485" s="1217"/>
      <c r="P485" s="1213"/>
      <c r="Q485" s="1181"/>
    </row>
    <row r="486" spans="2:17" s="1174" customFormat="1" ht="23.25">
      <c r="B486" s="1177"/>
      <c r="C486" s="1177"/>
      <c r="K486" s="1208"/>
      <c r="N486" s="1179"/>
      <c r="O486" s="1217"/>
      <c r="P486" s="1213"/>
      <c r="Q486" s="1181"/>
    </row>
    <row r="487" spans="2:17" s="1174" customFormat="1" ht="23.25">
      <c r="B487" s="1177"/>
      <c r="C487" s="1177"/>
      <c r="K487" s="1208"/>
      <c r="N487" s="1179"/>
      <c r="O487" s="1217"/>
      <c r="P487" s="1213"/>
      <c r="Q487" s="1181"/>
    </row>
    <row r="488" spans="2:17" s="1174" customFormat="1" ht="23.25">
      <c r="B488" s="1177"/>
      <c r="C488" s="1177"/>
      <c r="K488" s="1208"/>
      <c r="N488" s="1179"/>
      <c r="O488" s="1217"/>
      <c r="P488" s="1213"/>
      <c r="Q488" s="1181"/>
    </row>
    <row r="489" spans="2:17" s="1174" customFormat="1" ht="23.25">
      <c r="B489" s="1177"/>
      <c r="C489" s="1177"/>
      <c r="K489" s="1208"/>
      <c r="N489" s="1179"/>
      <c r="O489" s="1217"/>
      <c r="P489" s="1213"/>
      <c r="Q489" s="1181"/>
    </row>
    <row r="490" spans="2:17" s="1174" customFormat="1" ht="23.25">
      <c r="B490" s="1177"/>
      <c r="C490" s="1177"/>
      <c r="K490" s="1208"/>
      <c r="N490" s="1179"/>
      <c r="O490" s="1217"/>
      <c r="P490" s="1213"/>
      <c r="Q490" s="1181"/>
    </row>
    <row r="491" spans="2:17" s="1174" customFormat="1" ht="23.25">
      <c r="B491" s="1177"/>
      <c r="C491" s="1177"/>
      <c r="K491" s="1208"/>
      <c r="N491" s="1179"/>
      <c r="O491" s="1217"/>
      <c r="P491" s="1213"/>
      <c r="Q491" s="1181"/>
    </row>
    <row r="492" spans="2:17" s="1174" customFormat="1" ht="23.25">
      <c r="B492" s="1177"/>
      <c r="C492" s="1177"/>
      <c r="K492" s="1208"/>
      <c r="N492" s="1179"/>
      <c r="O492" s="1217"/>
      <c r="P492" s="1213"/>
      <c r="Q492" s="1181"/>
    </row>
    <row r="493" spans="2:17" s="1174" customFormat="1" ht="23.25">
      <c r="B493" s="1177"/>
      <c r="C493" s="1177"/>
      <c r="K493" s="1208"/>
      <c r="N493" s="1179"/>
      <c r="O493" s="1217"/>
      <c r="P493" s="1213"/>
      <c r="Q493" s="1181"/>
    </row>
    <row r="494" spans="2:17" s="1174" customFormat="1" ht="23.25">
      <c r="B494" s="1177"/>
      <c r="C494" s="1177"/>
      <c r="K494" s="1208"/>
      <c r="N494" s="1179"/>
      <c r="O494" s="1217"/>
      <c r="P494" s="1213"/>
      <c r="Q494" s="1181"/>
    </row>
    <row r="495" spans="2:17" s="1174" customFormat="1" ht="23.25">
      <c r="B495" s="1177"/>
      <c r="C495" s="1177"/>
      <c r="K495" s="1208"/>
      <c r="N495" s="1179"/>
      <c r="O495" s="1217"/>
      <c r="P495" s="1213"/>
      <c r="Q495" s="1181"/>
    </row>
    <row r="496" spans="2:17" s="1174" customFormat="1" ht="23.25">
      <c r="B496" s="1177"/>
      <c r="C496" s="1177"/>
      <c r="K496" s="1208"/>
      <c r="N496" s="1179"/>
      <c r="O496" s="1217"/>
      <c r="P496" s="1213"/>
      <c r="Q496" s="1181"/>
    </row>
    <row r="497" spans="2:17" s="1174" customFormat="1" ht="23.25">
      <c r="B497" s="1177"/>
      <c r="C497" s="1177"/>
      <c r="K497" s="1208"/>
      <c r="N497" s="1179"/>
      <c r="O497" s="1217"/>
      <c r="P497" s="1213"/>
      <c r="Q497" s="1181"/>
    </row>
    <row r="498" spans="2:17" s="1174" customFormat="1" ht="23.25">
      <c r="B498" s="1177"/>
      <c r="C498" s="1177"/>
      <c r="K498" s="1208"/>
      <c r="N498" s="1179"/>
      <c r="O498" s="1217"/>
      <c r="P498" s="1213"/>
      <c r="Q498" s="1181"/>
    </row>
    <row r="499" spans="2:17" s="1174" customFormat="1" ht="23.25">
      <c r="B499" s="1177"/>
      <c r="C499" s="1177"/>
      <c r="K499" s="1208"/>
      <c r="N499" s="1179"/>
      <c r="O499" s="1217"/>
      <c r="P499" s="1213"/>
      <c r="Q499" s="1181"/>
    </row>
    <row r="500" spans="2:17" s="1174" customFormat="1" ht="23.25">
      <c r="B500" s="1177"/>
      <c r="C500" s="1177"/>
      <c r="K500" s="1208"/>
      <c r="N500" s="1179"/>
      <c r="O500" s="1217"/>
      <c r="P500" s="1213"/>
      <c r="Q500" s="1181"/>
    </row>
    <row r="501" spans="1:19" s="1047" customFormat="1" ht="23.25">
      <c r="A501" s="1174"/>
      <c r="B501" s="1177"/>
      <c r="C501" s="1177"/>
      <c r="D501" s="1174"/>
      <c r="E501" s="1174"/>
      <c r="F501" s="1174"/>
      <c r="G501" s="1174"/>
      <c r="H501" s="1174"/>
      <c r="I501" s="1174"/>
      <c r="J501" s="1174"/>
      <c r="K501" s="1208"/>
      <c r="L501" s="1174"/>
      <c r="M501" s="1174"/>
      <c r="N501" s="1179"/>
      <c r="O501" s="1217"/>
      <c r="P501" s="1213"/>
      <c r="Q501" s="1181"/>
      <c r="R501" s="1174"/>
      <c r="S501" s="1174"/>
    </row>
    <row r="502" spans="2:17" s="1047" customFormat="1" ht="23.25">
      <c r="B502" s="1177"/>
      <c r="C502" s="1177"/>
      <c r="K502" s="1201"/>
      <c r="N502" s="1179"/>
      <c r="O502" s="1217"/>
      <c r="P502" s="1042"/>
      <c r="Q502" s="1181"/>
    </row>
    <row r="503" spans="2:17" s="1047" customFormat="1" ht="23.25">
      <c r="B503" s="1177"/>
      <c r="C503" s="1177"/>
      <c r="K503" s="1201"/>
      <c r="N503" s="1179"/>
      <c r="O503" s="1217"/>
      <c r="P503" s="1042"/>
      <c r="Q503" s="1181"/>
    </row>
    <row r="504" spans="2:17" s="1047" customFormat="1" ht="23.25">
      <c r="B504" s="1177"/>
      <c r="C504" s="1177"/>
      <c r="K504" s="1201"/>
      <c r="N504" s="1179"/>
      <c r="O504" s="1217"/>
      <c r="P504" s="1042"/>
      <c r="Q504" s="1181"/>
    </row>
    <row r="505" spans="2:17" s="1047" customFormat="1" ht="23.25">
      <c r="B505" s="1177"/>
      <c r="C505" s="1177"/>
      <c r="K505" s="1201"/>
      <c r="N505" s="1179"/>
      <c r="O505" s="1217"/>
      <c r="P505" s="1042"/>
      <c r="Q505" s="1181"/>
    </row>
    <row r="506" spans="2:17" s="1047" customFormat="1" ht="23.25">
      <c r="B506" s="1177"/>
      <c r="C506" s="1177"/>
      <c r="K506" s="1201"/>
      <c r="N506" s="1179"/>
      <c r="O506" s="1217"/>
      <c r="P506" s="1042"/>
      <c r="Q506" s="1181"/>
    </row>
    <row r="507" spans="2:17" s="1047" customFormat="1" ht="23.25">
      <c r="B507" s="1177"/>
      <c r="C507" s="1177"/>
      <c r="K507" s="1201"/>
      <c r="N507" s="1179"/>
      <c r="O507" s="1217"/>
      <c r="P507" s="1042"/>
      <c r="Q507" s="1181"/>
    </row>
    <row r="508" spans="2:17" s="1047" customFormat="1" ht="23.25">
      <c r="B508" s="1177"/>
      <c r="C508" s="1177"/>
      <c r="K508" s="1201"/>
      <c r="N508" s="1179"/>
      <c r="O508" s="1217"/>
      <c r="P508" s="1042"/>
      <c r="Q508" s="1181"/>
    </row>
    <row r="509" spans="2:17" s="1047" customFormat="1" ht="23.25">
      <c r="B509" s="1177"/>
      <c r="C509" s="1177"/>
      <c r="K509" s="1201"/>
      <c r="N509" s="1179"/>
      <c r="O509" s="1217"/>
      <c r="P509" s="1042"/>
      <c r="Q509" s="1181"/>
    </row>
    <row r="510" spans="2:17" s="1047" customFormat="1" ht="23.25">
      <c r="B510" s="1177"/>
      <c r="C510" s="1177"/>
      <c r="K510" s="1201"/>
      <c r="N510" s="1179"/>
      <c r="O510" s="1217"/>
      <c r="P510" s="1042"/>
      <c r="Q510" s="1181"/>
    </row>
    <row r="511" spans="2:17" s="1047" customFormat="1" ht="23.25">
      <c r="B511" s="1177"/>
      <c r="C511" s="1177"/>
      <c r="K511" s="1201"/>
      <c r="N511" s="1179"/>
      <c r="O511" s="1217"/>
      <c r="P511" s="1042"/>
      <c r="Q511" s="1181"/>
    </row>
    <row r="512" spans="2:17" s="1047" customFormat="1" ht="23.25">
      <c r="B512" s="1177"/>
      <c r="C512" s="1177"/>
      <c r="K512" s="1201"/>
      <c r="N512" s="1179"/>
      <c r="O512" s="1217"/>
      <c r="P512" s="1042"/>
      <c r="Q512" s="1181"/>
    </row>
    <row r="513" spans="2:17" s="1047" customFormat="1" ht="23.25">
      <c r="B513" s="1177"/>
      <c r="C513" s="1177"/>
      <c r="K513" s="1201"/>
      <c r="N513" s="1179"/>
      <c r="O513" s="1217"/>
      <c r="P513" s="1042"/>
      <c r="Q513" s="1181"/>
    </row>
    <row r="514" spans="2:17" s="1047" customFormat="1" ht="23.25">
      <c r="B514" s="1177"/>
      <c r="C514" s="1177"/>
      <c r="K514" s="1201"/>
      <c r="N514" s="1179"/>
      <c r="O514" s="1217"/>
      <c r="P514" s="1042"/>
      <c r="Q514" s="1181"/>
    </row>
    <row r="515" spans="2:17" s="1047" customFormat="1" ht="23.25">
      <c r="B515" s="1177"/>
      <c r="C515" s="1177"/>
      <c r="K515" s="1201"/>
      <c r="N515" s="1179"/>
      <c r="O515" s="1217"/>
      <c r="P515" s="1042"/>
      <c r="Q515" s="1181"/>
    </row>
    <row r="516" spans="2:17" s="1047" customFormat="1" ht="23.25">
      <c r="B516" s="1177"/>
      <c r="C516" s="1177"/>
      <c r="K516" s="1201"/>
      <c r="N516" s="1179"/>
      <c r="O516" s="1217"/>
      <c r="P516" s="1042"/>
      <c r="Q516" s="1181"/>
    </row>
    <row r="517" spans="2:17" s="1047" customFormat="1" ht="23.25">
      <c r="B517" s="1177"/>
      <c r="C517" s="1177"/>
      <c r="K517" s="1201"/>
      <c r="N517" s="1179"/>
      <c r="O517" s="1217"/>
      <c r="P517" s="1042"/>
      <c r="Q517" s="1181"/>
    </row>
    <row r="518" spans="2:17" s="1047" customFormat="1" ht="23.25">
      <c r="B518" s="1177"/>
      <c r="C518" s="1177"/>
      <c r="K518" s="1201"/>
      <c r="N518" s="1179"/>
      <c r="O518" s="1217"/>
      <c r="P518" s="1042"/>
      <c r="Q518" s="1181"/>
    </row>
    <row r="519" spans="2:17" s="1047" customFormat="1" ht="23.25">
      <c r="B519" s="1177"/>
      <c r="C519" s="1177"/>
      <c r="K519" s="1201"/>
      <c r="N519" s="1179"/>
      <c r="O519" s="1217"/>
      <c r="P519" s="1042"/>
      <c r="Q519" s="1181"/>
    </row>
    <row r="520" spans="2:17" s="1047" customFormat="1" ht="23.25">
      <c r="B520" s="1177"/>
      <c r="C520" s="1177"/>
      <c r="K520" s="1201"/>
      <c r="N520" s="1179"/>
      <c r="O520" s="1217"/>
      <c r="P520" s="1042"/>
      <c r="Q520" s="1181"/>
    </row>
    <row r="521" spans="2:17" s="1047" customFormat="1" ht="23.25">
      <c r="B521" s="1177"/>
      <c r="C521" s="1177"/>
      <c r="K521" s="1201"/>
      <c r="N521" s="1179"/>
      <c r="O521" s="1217"/>
      <c r="P521" s="1042"/>
      <c r="Q521" s="1181"/>
    </row>
    <row r="522" spans="2:17" s="1047" customFormat="1" ht="23.25">
      <c r="B522" s="1177"/>
      <c r="C522" s="1177"/>
      <c r="K522" s="1201"/>
      <c r="N522" s="1179"/>
      <c r="O522" s="1217"/>
      <c r="P522" s="1042"/>
      <c r="Q522" s="1181"/>
    </row>
    <row r="523" spans="2:17" s="1047" customFormat="1" ht="23.25">
      <c r="B523" s="1177"/>
      <c r="C523" s="1177"/>
      <c r="K523" s="1201"/>
      <c r="N523" s="1179"/>
      <c r="O523" s="1217"/>
      <c r="P523" s="1042"/>
      <c r="Q523" s="1181"/>
    </row>
    <row r="524" spans="2:17" s="1047" customFormat="1" ht="23.25">
      <c r="B524" s="1177"/>
      <c r="C524" s="1177"/>
      <c r="K524" s="1201"/>
      <c r="N524" s="1179"/>
      <c r="O524" s="1217"/>
      <c r="P524" s="1042"/>
      <c r="Q524" s="1181"/>
    </row>
    <row r="525" spans="2:17" s="1047" customFormat="1" ht="23.25">
      <c r="B525" s="1177"/>
      <c r="C525" s="1177"/>
      <c r="K525" s="1201"/>
      <c r="N525" s="1179"/>
      <c r="O525" s="1217"/>
      <c r="P525" s="1042"/>
      <c r="Q525" s="1181"/>
    </row>
    <row r="526" spans="2:17" s="1047" customFormat="1" ht="23.25">
      <c r="B526" s="1177"/>
      <c r="C526" s="1177"/>
      <c r="K526" s="1201"/>
      <c r="N526" s="1179"/>
      <c r="O526" s="1217"/>
      <c r="P526" s="1042"/>
      <c r="Q526" s="1181"/>
    </row>
    <row r="527" spans="2:17" s="1047" customFormat="1" ht="23.25">
      <c r="B527" s="1177"/>
      <c r="C527" s="1177"/>
      <c r="K527" s="1201"/>
      <c r="N527" s="1179"/>
      <c r="O527" s="1217"/>
      <c r="P527" s="1042"/>
      <c r="Q527" s="1181"/>
    </row>
    <row r="528" spans="2:17" s="1047" customFormat="1" ht="23.25">
      <c r="B528" s="1177"/>
      <c r="C528" s="1177"/>
      <c r="K528" s="1201"/>
      <c r="N528" s="1179"/>
      <c r="O528" s="1217"/>
      <c r="P528" s="1042"/>
      <c r="Q528" s="1181"/>
    </row>
    <row r="529" spans="2:17" s="1047" customFormat="1" ht="23.25">
      <c r="B529" s="1177"/>
      <c r="C529" s="1177"/>
      <c r="K529" s="1201"/>
      <c r="N529" s="1179"/>
      <c r="O529" s="1217"/>
      <c r="P529" s="1042"/>
      <c r="Q529" s="1181"/>
    </row>
    <row r="530" spans="2:17" s="1047" customFormat="1" ht="23.25">
      <c r="B530" s="1177"/>
      <c r="C530" s="1177"/>
      <c r="K530" s="1201"/>
      <c r="N530" s="1179"/>
      <c r="O530" s="1217"/>
      <c r="P530" s="1042"/>
      <c r="Q530" s="1181"/>
    </row>
    <row r="531" spans="2:17" s="1047" customFormat="1" ht="23.25">
      <c r="B531" s="1177"/>
      <c r="C531" s="1177"/>
      <c r="K531" s="1201"/>
      <c r="N531" s="1179"/>
      <c r="O531" s="1217"/>
      <c r="P531" s="1042"/>
      <c r="Q531" s="1181"/>
    </row>
    <row r="532" spans="2:17" s="1047" customFormat="1" ht="23.25">
      <c r="B532" s="1177"/>
      <c r="C532" s="1177"/>
      <c r="K532" s="1201"/>
      <c r="N532" s="1179"/>
      <c r="O532" s="1217"/>
      <c r="P532" s="1042"/>
      <c r="Q532" s="1181"/>
    </row>
    <row r="533" spans="1:19" ht="23.25">
      <c r="A533" s="1047"/>
      <c r="B533" s="1177"/>
      <c r="C533" s="1177"/>
      <c r="D533" s="1047"/>
      <c r="E533" s="1047"/>
      <c r="F533" s="1047"/>
      <c r="G533" s="1047"/>
      <c r="I533" s="1047"/>
      <c r="J533" s="1047"/>
      <c r="K533" s="1201"/>
      <c r="L533" s="1047"/>
      <c r="M533" s="1047"/>
      <c r="N533" s="1179"/>
      <c r="O533" s="1217"/>
      <c r="P533" s="1042"/>
      <c r="Q533" s="1181"/>
      <c r="R533" s="1047"/>
      <c r="S533" s="1047"/>
    </row>
    <row r="47837" ht="23.25">
      <c r="U47837" s="1046"/>
    </row>
    <row r="47838" spans="1:19" ht="12.75">
      <c r="A47838" s="1046"/>
      <c r="B47838" s="1046"/>
      <c r="C47838" s="1046"/>
      <c r="D47838" s="1046"/>
      <c r="E47838" s="1046"/>
      <c r="F47838" s="1046"/>
      <c r="G47838" s="1046"/>
      <c r="H47838" s="1047">
        <f>SUM(H26:H47837)</f>
        <v>0</v>
      </c>
      <c r="I47838" s="1046"/>
      <c r="J47838" s="1046"/>
      <c r="K47838" s="1046"/>
      <c r="L47838" s="1046"/>
      <c r="M47838" s="1046"/>
      <c r="N47838" s="1046"/>
      <c r="O47838" s="1046"/>
      <c r="P47838" s="1046"/>
      <c r="Q47838" s="1046"/>
      <c r="R47838" s="1046"/>
      <c r="S47838" s="1046"/>
    </row>
  </sheetData>
  <sheetProtection/>
  <mergeCells count="31">
    <mergeCell ref="H4:I4"/>
    <mergeCell ref="J4:K4"/>
    <mergeCell ref="E5:F5"/>
    <mergeCell ref="H5:I5"/>
    <mergeCell ref="J5:K5"/>
    <mergeCell ref="H43:I43"/>
    <mergeCell ref="J43:K43"/>
    <mergeCell ref="E44:F44"/>
    <mergeCell ref="H44:I44"/>
    <mergeCell ref="J44:K44"/>
    <mergeCell ref="H82:I82"/>
    <mergeCell ref="J82:K82"/>
    <mergeCell ref="E83:F83"/>
    <mergeCell ref="H83:I83"/>
    <mergeCell ref="J83:K83"/>
    <mergeCell ref="H121:I121"/>
    <mergeCell ref="J121:K121"/>
    <mergeCell ref="E122:F122"/>
    <mergeCell ref="H122:I122"/>
    <mergeCell ref="J122:K122"/>
    <mergeCell ref="H160:I160"/>
    <mergeCell ref="J160:K160"/>
    <mergeCell ref="N273:S273"/>
    <mergeCell ref="E161:F161"/>
    <mergeCell ref="H161:I161"/>
    <mergeCell ref="J161:K161"/>
    <mergeCell ref="H199:I199"/>
    <mergeCell ref="J199:K199"/>
    <mergeCell ref="E200:F200"/>
    <mergeCell ref="H200:I200"/>
    <mergeCell ref="J200:K200"/>
  </mergeCells>
  <printOptions horizontalCentered="1"/>
  <pageMargins left="0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10">
      <selection activeCell="J22" sqref="J22"/>
    </sheetView>
  </sheetViews>
  <sheetFormatPr defaultColWidth="9.140625" defaultRowHeight="12.75"/>
  <cols>
    <col min="1" max="1" width="15.421875" style="802" customWidth="1"/>
    <col min="2" max="2" width="12.421875" style="802" customWidth="1"/>
    <col min="3" max="3" width="15.7109375" style="802" customWidth="1"/>
    <col min="4" max="4" width="12.00390625" style="802" customWidth="1"/>
    <col min="5" max="5" width="16.140625" style="802" customWidth="1"/>
    <col min="6" max="9" width="9.140625" style="802" customWidth="1"/>
    <col min="10" max="10" width="33.00390625" style="802" customWidth="1"/>
    <col min="11" max="16384" width="9.140625" style="802" customWidth="1"/>
  </cols>
  <sheetData>
    <row r="1" spans="1:5" ht="23.25">
      <c r="A1" s="801"/>
      <c r="B1" s="801"/>
      <c r="C1" s="801"/>
      <c r="D1" s="801"/>
      <c r="E1" s="801"/>
    </row>
    <row r="2" spans="1:10" ht="20.25">
      <c r="A2" s="803" t="s">
        <v>368</v>
      </c>
      <c r="C2" s="804"/>
      <c r="D2" s="804"/>
      <c r="E2" s="804"/>
      <c r="F2" s="805"/>
      <c r="G2" s="805"/>
      <c r="H2" s="805"/>
      <c r="I2" s="805"/>
      <c r="J2" s="805"/>
    </row>
    <row r="3" spans="1:10" ht="18">
      <c r="A3" s="806" t="s">
        <v>312</v>
      </c>
      <c r="D3" s="807"/>
      <c r="F3" s="805"/>
      <c r="G3" s="805"/>
      <c r="H3" s="805"/>
      <c r="I3" s="805"/>
      <c r="J3" s="805"/>
    </row>
    <row r="4" spans="2:5" ht="18.75" thickBot="1">
      <c r="B4" s="808" t="s">
        <v>372</v>
      </c>
      <c r="C4" s="809"/>
      <c r="D4" s="809"/>
      <c r="E4" s="809"/>
    </row>
    <row r="5" spans="1:5" ht="21.75" thickBot="1" thickTop="1">
      <c r="A5" s="810" t="s">
        <v>302</v>
      </c>
      <c r="B5" s="811" t="s">
        <v>303</v>
      </c>
      <c r="C5" s="811" t="s">
        <v>329</v>
      </c>
      <c r="D5" s="812" t="s">
        <v>303</v>
      </c>
      <c r="E5" s="812" t="s">
        <v>313</v>
      </c>
    </row>
    <row r="6" spans="1:5" ht="20.25" thickBot="1" thickTop="1">
      <c r="A6" s="912">
        <f aca="true" t="shared" si="0" ref="A6:A12">B6-D6</f>
        <v>0.31</v>
      </c>
      <c r="B6" s="911">
        <v>0.31</v>
      </c>
      <c r="C6" s="904" t="s">
        <v>355</v>
      </c>
      <c r="D6" s="911">
        <v>0</v>
      </c>
      <c r="E6" s="904" t="s">
        <v>355</v>
      </c>
    </row>
    <row r="7" spans="1:5" ht="20.25" thickBot="1" thickTop="1">
      <c r="A7" s="910">
        <f>B7-D7</f>
        <v>0.25</v>
      </c>
      <c r="B7" s="901">
        <v>0.25</v>
      </c>
      <c r="C7" s="900" t="s">
        <v>356</v>
      </c>
      <c r="D7" s="901">
        <v>0</v>
      </c>
      <c r="E7" s="900" t="s">
        <v>354</v>
      </c>
    </row>
    <row r="8" spans="1:11" ht="20.25" thickBot="1" thickTop="1">
      <c r="A8" s="912">
        <f t="shared" si="0"/>
        <v>0.10999999999999999</v>
      </c>
      <c r="B8" s="913">
        <v>0.75</v>
      </c>
      <c r="C8" s="904" t="s">
        <v>310</v>
      </c>
      <c r="D8" s="913">
        <v>0.64</v>
      </c>
      <c r="E8" s="904" t="s">
        <v>310</v>
      </c>
      <c r="J8" s="813"/>
      <c r="K8" s="806" t="s">
        <v>4</v>
      </c>
    </row>
    <row r="9" spans="1:5" ht="20.25" thickBot="1" thickTop="1">
      <c r="A9" s="912">
        <f t="shared" si="0"/>
        <v>0.61</v>
      </c>
      <c r="B9" s="911">
        <v>0.75</v>
      </c>
      <c r="C9" s="903" t="s">
        <v>309</v>
      </c>
      <c r="D9" s="911">
        <v>0.14</v>
      </c>
      <c r="E9" s="903" t="s">
        <v>309</v>
      </c>
    </row>
    <row r="10" spans="1:5" ht="20.25" thickBot="1" thickTop="1">
      <c r="A10" s="912">
        <f t="shared" si="0"/>
        <v>-0.010000000000000009</v>
      </c>
      <c r="B10" s="939">
        <v>0.6</v>
      </c>
      <c r="C10" s="940" t="s">
        <v>364</v>
      </c>
      <c r="D10" s="939">
        <v>0.61</v>
      </c>
      <c r="E10" s="940" t="s">
        <v>364</v>
      </c>
    </row>
    <row r="11" spans="1:5" ht="20.25" thickBot="1" thickTop="1">
      <c r="A11" s="912">
        <f t="shared" si="0"/>
        <v>0.14</v>
      </c>
      <c r="B11" s="939">
        <v>0.14</v>
      </c>
      <c r="C11" s="940" t="s">
        <v>365</v>
      </c>
      <c r="D11" s="939">
        <v>0</v>
      </c>
      <c r="E11" s="940" t="s">
        <v>365</v>
      </c>
    </row>
    <row r="12" spans="1:5" ht="20.25" thickBot="1" thickTop="1">
      <c r="A12" s="910">
        <f t="shared" si="0"/>
        <v>0.05999999999999994</v>
      </c>
      <c r="B12" s="901">
        <v>0.59</v>
      </c>
      <c r="C12" s="900" t="s">
        <v>326</v>
      </c>
      <c r="D12" s="901">
        <v>0.53</v>
      </c>
      <c r="E12" s="900" t="s">
        <v>326</v>
      </c>
    </row>
    <row r="13" spans="1:5" ht="20.25" thickBot="1" thickTop="1">
      <c r="A13" s="912">
        <f>B13-D13</f>
        <v>-0.43000000000000005</v>
      </c>
      <c r="B13" s="913">
        <v>0.25</v>
      </c>
      <c r="C13" s="904" t="s">
        <v>327</v>
      </c>
      <c r="D13" s="913">
        <v>0.68</v>
      </c>
      <c r="E13" s="904" t="s">
        <v>327</v>
      </c>
    </row>
    <row r="15" spans="1:5" ht="20.25">
      <c r="A15" s="803" t="s">
        <v>369</v>
      </c>
      <c r="C15" s="804"/>
      <c r="D15" s="804"/>
      <c r="E15" s="804"/>
    </row>
    <row r="16" spans="1:5" ht="18">
      <c r="A16" s="806" t="s">
        <v>311</v>
      </c>
      <c r="B16" s="807"/>
      <c r="C16" s="807"/>
      <c r="D16" s="807"/>
      <c r="E16" s="807"/>
    </row>
    <row r="17" spans="1:5" ht="18.75" thickBot="1">
      <c r="A17" s="806"/>
      <c r="B17" s="806" t="s">
        <v>373</v>
      </c>
      <c r="C17" s="806"/>
      <c r="D17" s="806"/>
      <c r="E17" s="806"/>
    </row>
    <row r="18" spans="1:5" ht="21.75" thickBot="1" thickTop="1">
      <c r="A18" s="814" t="s">
        <v>302</v>
      </c>
      <c r="B18" s="815" t="s">
        <v>304</v>
      </c>
      <c r="C18" s="811" t="s">
        <v>329</v>
      </c>
      <c r="D18" s="812" t="s">
        <v>305</v>
      </c>
      <c r="E18" s="812" t="s">
        <v>313</v>
      </c>
    </row>
    <row r="19" spans="1:5" ht="20.25" thickBot="1" thickTop="1">
      <c r="A19" s="909" t="e">
        <f aca="true" t="shared" si="1" ref="A19:A26">(B19-D19)/D19</f>
        <v>#DIV/0!</v>
      </c>
      <c r="B19" s="908">
        <v>9</v>
      </c>
      <c r="C19" s="907" t="s">
        <v>355</v>
      </c>
      <c r="D19" s="941">
        <v>0</v>
      </c>
      <c r="E19" s="907" t="s">
        <v>355</v>
      </c>
    </row>
    <row r="20" spans="1:5" ht="19.5" thickBot="1">
      <c r="A20" s="902" t="e">
        <f t="shared" si="1"/>
        <v>#DIV/0!</v>
      </c>
      <c r="B20" s="905">
        <v>7</v>
      </c>
      <c r="C20" s="906" t="s">
        <v>354</v>
      </c>
      <c r="D20" s="942">
        <v>0</v>
      </c>
      <c r="E20" s="906" t="s">
        <v>354</v>
      </c>
    </row>
    <row r="21" spans="1:5" ht="19.5" thickBot="1">
      <c r="A21" s="902">
        <f t="shared" si="1"/>
        <v>0.16666666666666666</v>
      </c>
      <c r="B21" s="905">
        <v>21</v>
      </c>
      <c r="C21" s="904" t="s">
        <v>310</v>
      </c>
      <c r="D21" s="942">
        <v>18</v>
      </c>
      <c r="E21" s="904" t="s">
        <v>310</v>
      </c>
    </row>
    <row r="22" spans="1:5" ht="19.5" thickBot="1">
      <c r="A22" s="902">
        <f t="shared" si="1"/>
        <v>4.5</v>
      </c>
      <c r="B22" s="905">
        <v>22</v>
      </c>
      <c r="C22" s="904" t="s">
        <v>309</v>
      </c>
      <c r="D22" s="942">
        <v>4</v>
      </c>
      <c r="E22" s="904" t="s">
        <v>309</v>
      </c>
    </row>
    <row r="23" spans="1:5" ht="19.5" thickBot="1">
      <c r="A23" s="902">
        <f t="shared" si="1"/>
        <v>0</v>
      </c>
      <c r="B23" s="905">
        <v>17</v>
      </c>
      <c r="C23" s="940" t="s">
        <v>364</v>
      </c>
      <c r="D23" s="942">
        <v>17</v>
      </c>
      <c r="E23" s="940" t="s">
        <v>364</v>
      </c>
    </row>
    <row r="24" spans="1:5" ht="19.5" thickBot="1">
      <c r="A24" s="902" t="e">
        <f t="shared" si="1"/>
        <v>#DIV/0!</v>
      </c>
      <c r="B24" s="905">
        <v>4</v>
      </c>
      <c r="C24" s="940" t="s">
        <v>365</v>
      </c>
      <c r="D24" s="942">
        <v>0</v>
      </c>
      <c r="E24" s="940" t="s">
        <v>365</v>
      </c>
    </row>
    <row r="25" spans="1:5" ht="19.5" thickBot="1">
      <c r="A25" s="902">
        <f t="shared" si="1"/>
        <v>0.13333333333333333</v>
      </c>
      <c r="B25" s="905">
        <v>17</v>
      </c>
      <c r="C25" s="904" t="s">
        <v>326</v>
      </c>
      <c r="D25" s="942">
        <v>15</v>
      </c>
      <c r="E25" s="904" t="s">
        <v>326</v>
      </c>
    </row>
    <row r="26" spans="1:5" ht="19.5" thickBot="1">
      <c r="A26" s="902">
        <f t="shared" si="1"/>
        <v>-0.631578947368421</v>
      </c>
      <c r="B26" s="905">
        <v>7</v>
      </c>
      <c r="C26" s="904" t="s">
        <v>327</v>
      </c>
      <c r="D26" s="942">
        <v>19</v>
      </c>
      <c r="E26" s="904" t="s">
        <v>327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SheetLayoutView="75" zoomScalePageLayoutView="150" workbookViewId="0" topLeftCell="A1">
      <selection activeCell="N14" sqref="N14"/>
    </sheetView>
  </sheetViews>
  <sheetFormatPr defaultColWidth="9.140625" defaultRowHeight="12.75"/>
  <cols>
    <col min="1" max="1" width="0.42578125" style="34" customWidth="1"/>
    <col min="2" max="2" width="18.8515625" style="34" customWidth="1"/>
    <col min="3" max="3" width="16.7109375" style="34" customWidth="1"/>
    <col min="4" max="4" width="20.28125" style="34" customWidth="1"/>
    <col min="5" max="5" width="17.8515625" style="34" customWidth="1"/>
    <col min="6" max="6" width="18.140625" style="34" customWidth="1"/>
    <col min="7" max="7" width="24.140625" style="34" customWidth="1"/>
    <col min="8" max="8" width="18.28125" style="34" customWidth="1"/>
    <col min="9" max="9" width="19.28125" style="183" hidden="1" customWidth="1"/>
    <col min="10" max="10" width="9.140625" style="34" customWidth="1"/>
    <col min="11" max="11" width="13.140625" style="34" bestFit="1" customWidth="1"/>
    <col min="12" max="16384" width="9.140625" style="34" customWidth="1"/>
  </cols>
  <sheetData>
    <row r="1" spans="1:10" ht="9.75" customHeight="1">
      <c r="A1" s="40"/>
      <c r="B1" s="40"/>
      <c r="C1" s="40"/>
      <c r="D1" s="40"/>
      <c r="E1" s="40"/>
      <c r="F1" s="40"/>
      <c r="G1" s="40"/>
      <c r="H1" s="40"/>
      <c r="I1" s="783"/>
      <c r="J1" s="40"/>
    </row>
    <row r="2" spans="1:10" ht="30" customHeight="1">
      <c r="A2" s="40"/>
      <c r="B2" s="799" t="s">
        <v>367</v>
      </c>
      <c r="C2" s="790"/>
      <c r="D2" s="898"/>
      <c r="E2" s="898"/>
      <c r="F2" s="898"/>
      <c r="G2" s="790"/>
      <c r="H2" s="184"/>
      <c r="I2" s="184"/>
      <c r="J2" s="784"/>
    </row>
    <row r="3" spans="1:10" ht="30" customHeight="1" thickBot="1">
      <c r="A3" s="240"/>
      <c r="B3" s="800" t="s">
        <v>370</v>
      </c>
      <c r="C3" s="789"/>
      <c r="D3" s="789"/>
      <c r="E3" s="791"/>
      <c r="F3" s="791"/>
      <c r="G3" s="791"/>
      <c r="H3" s="185"/>
      <c r="I3" s="185"/>
      <c r="J3" s="240"/>
    </row>
    <row r="4" spans="1:10" s="186" customFormat="1" ht="19.5" customHeight="1" thickBot="1" thickTop="1">
      <c r="A4" s="785"/>
      <c r="B4" s="834" t="s">
        <v>255</v>
      </c>
      <c r="C4" s="835" t="s">
        <v>139</v>
      </c>
      <c r="D4" s="836" t="s">
        <v>140</v>
      </c>
      <c r="E4" s="836" t="s">
        <v>141</v>
      </c>
      <c r="F4" s="836" t="s">
        <v>142</v>
      </c>
      <c r="G4" s="1240" t="s">
        <v>282</v>
      </c>
      <c r="H4" s="1241"/>
      <c r="I4" s="797"/>
      <c r="J4" s="786"/>
    </row>
    <row r="5" spans="1:10" s="186" customFormat="1" ht="19.5" customHeight="1" thickBot="1" thickTop="1">
      <c r="A5" s="787"/>
      <c r="B5" s="837"/>
      <c r="C5" s="838"/>
      <c r="D5" s="837">
        <v>2018</v>
      </c>
      <c r="E5" s="837" t="s">
        <v>328</v>
      </c>
      <c r="F5" s="843" t="s">
        <v>366</v>
      </c>
      <c r="G5" s="1241"/>
      <c r="H5" s="1241"/>
      <c r="I5" s="797"/>
      <c r="J5" s="786"/>
    </row>
    <row r="6" spans="1:10" s="186" customFormat="1" ht="19.5" customHeight="1" thickBot="1" thickTop="1">
      <c r="A6" s="788"/>
      <c r="B6" s="837" t="s">
        <v>263</v>
      </c>
      <c r="C6" s="837" t="s">
        <v>260</v>
      </c>
      <c r="D6" s="837" t="s">
        <v>258</v>
      </c>
      <c r="E6" s="837" t="s">
        <v>258</v>
      </c>
      <c r="F6" s="836" t="s">
        <v>256</v>
      </c>
      <c r="G6" s="1239" t="s">
        <v>240</v>
      </c>
      <c r="H6" s="839"/>
      <c r="I6" s="797"/>
      <c r="J6" s="786"/>
    </row>
    <row r="7" spans="1:10" s="186" customFormat="1" ht="19.5" customHeight="1" thickBot="1" thickTop="1">
      <c r="A7" s="788"/>
      <c r="B7" s="837" t="s">
        <v>264</v>
      </c>
      <c r="C7" s="836" t="s">
        <v>261</v>
      </c>
      <c r="D7" s="836" t="s">
        <v>259</v>
      </c>
      <c r="E7" s="836" t="s">
        <v>259</v>
      </c>
      <c r="F7" s="836" t="s">
        <v>257</v>
      </c>
      <c r="G7" s="1239"/>
      <c r="H7" s="840"/>
      <c r="I7" s="798"/>
      <c r="J7" s="786"/>
    </row>
    <row r="8" spans="1:12" s="186" customFormat="1" ht="19.5" customHeight="1" thickBot="1" thickTop="1">
      <c r="A8" s="786"/>
      <c r="B8" s="837" t="s">
        <v>265</v>
      </c>
      <c r="C8" s="837" t="s">
        <v>262</v>
      </c>
      <c r="D8" s="837">
        <v>2018</v>
      </c>
      <c r="E8" s="837">
        <v>2019</v>
      </c>
      <c r="F8" s="841" t="s">
        <v>371</v>
      </c>
      <c r="G8" s="842"/>
      <c r="H8" s="840"/>
      <c r="I8" s="798"/>
      <c r="J8" s="786"/>
      <c r="L8" s="186" t="s">
        <v>4</v>
      </c>
    </row>
    <row r="9" spans="1:10" s="33" customFormat="1" ht="33" customHeight="1" thickBot="1" thickTop="1">
      <c r="A9" s="206"/>
      <c r="B9" s="821">
        <f aca="true" t="shared" si="0" ref="B9:B26">SUM(E9-D9)/(D9)*(100%)</f>
        <v>-0.05</v>
      </c>
      <c r="C9" s="820">
        <f aca="true" t="shared" si="1" ref="C9:C26">SUM(E9-D9)</f>
        <v>-56</v>
      </c>
      <c r="D9" s="818">
        <f>SUM(D10:D17)</f>
        <v>1120</v>
      </c>
      <c r="E9" s="816">
        <f>SUM(E10:E17)</f>
        <v>1064</v>
      </c>
      <c r="F9" s="817">
        <f>SUM(F10:F17)</f>
        <v>160</v>
      </c>
      <c r="G9" s="822" t="s">
        <v>241</v>
      </c>
      <c r="H9" s="823"/>
      <c r="I9" s="824"/>
      <c r="J9" s="142"/>
    </row>
    <row r="10" spans="1:10" s="33" customFormat="1" ht="33" customHeight="1" thickBot="1" thickTop="1">
      <c r="A10" s="206"/>
      <c r="B10" s="862">
        <f t="shared" si="0"/>
        <v>-0.1875</v>
      </c>
      <c r="C10" s="863">
        <f t="shared" si="1"/>
        <v>-12</v>
      </c>
      <c r="D10" s="864">
        <v>64</v>
      </c>
      <c r="E10" s="865">
        <v>52</v>
      </c>
      <c r="F10" s="865">
        <v>8</v>
      </c>
      <c r="G10" s="874" t="s">
        <v>28</v>
      </c>
      <c r="H10" s="867"/>
      <c r="I10" s="825"/>
      <c r="J10" s="142"/>
    </row>
    <row r="11" spans="1:10" s="33" customFormat="1" ht="33" customHeight="1" thickBot="1" thickTop="1">
      <c r="A11" s="206"/>
      <c r="B11" s="875">
        <f t="shared" si="0"/>
        <v>0.02</v>
      </c>
      <c r="C11" s="876">
        <f t="shared" si="1"/>
        <v>3</v>
      </c>
      <c r="D11" s="877">
        <v>150</v>
      </c>
      <c r="E11" s="878">
        <v>153</v>
      </c>
      <c r="F11" s="878">
        <v>32</v>
      </c>
      <c r="G11" s="879" t="s">
        <v>27</v>
      </c>
      <c r="H11" s="880"/>
      <c r="I11" s="825"/>
      <c r="J11" s="142"/>
    </row>
    <row r="12" spans="1:11" s="33" customFormat="1" ht="33" customHeight="1" thickBot="1" thickTop="1">
      <c r="A12" s="206"/>
      <c r="B12" s="875">
        <f t="shared" si="0"/>
        <v>-0.04854368932038835</v>
      </c>
      <c r="C12" s="876">
        <f t="shared" si="1"/>
        <v>-20</v>
      </c>
      <c r="D12" s="877">
        <v>412</v>
      </c>
      <c r="E12" s="878">
        <v>392</v>
      </c>
      <c r="F12" s="878">
        <v>52</v>
      </c>
      <c r="G12" s="881" t="s">
        <v>242</v>
      </c>
      <c r="H12" s="882"/>
      <c r="I12" s="825"/>
      <c r="J12" s="142"/>
      <c r="K12" s="33" t="s">
        <v>300</v>
      </c>
    </row>
    <row r="13" spans="1:10" s="33" customFormat="1" ht="33" customHeight="1" thickBot="1" thickTop="1">
      <c r="A13" s="206"/>
      <c r="B13" s="875">
        <f t="shared" si="0"/>
        <v>0.20588235294117646</v>
      </c>
      <c r="C13" s="876">
        <f t="shared" si="1"/>
        <v>7</v>
      </c>
      <c r="D13" s="877">
        <v>34</v>
      </c>
      <c r="E13" s="878">
        <v>41</v>
      </c>
      <c r="F13" s="878">
        <v>1</v>
      </c>
      <c r="G13" s="879" t="s">
        <v>151</v>
      </c>
      <c r="H13" s="880"/>
      <c r="I13" s="825"/>
      <c r="J13" s="142"/>
    </row>
    <row r="14" spans="1:10" s="33" customFormat="1" ht="33" customHeight="1" thickBot="1" thickTop="1">
      <c r="A14" s="206"/>
      <c r="B14" s="875">
        <f t="shared" si="0"/>
        <v>0.09302325581395349</v>
      </c>
      <c r="C14" s="876">
        <f t="shared" si="1"/>
        <v>12</v>
      </c>
      <c r="D14" s="877">
        <v>129</v>
      </c>
      <c r="E14" s="878">
        <v>141</v>
      </c>
      <c r="F14" s="878">
        <v>25</v>
      </c>
      <c r="G14" s="879" t="s">
        <v>147</v>
      </c>
      <c r="H14" s="880"/>
      <c r="I14" s="825"/>
      <c r="J14" s="142"/>
    </row>
    <row r="15" spans="1:10" s="33" customFormat="1" ht="33" customHeight="1" thickBot="1" thickTop="1">
      <c r="A15" s="206"/>
      <c r="B15" s="875">
        <f t="shared" si="0"/>
        <v>-0.1111111111111111</v>
      </c>
      <c r="C15" s="876">
        <f t="shared" si="1"/>
        <v>-12</v>
      </c>
      <c r="D15" s="877">
        <v>108</v>
      </c>
      <c r="E15" s="878">
        <v>96</v>
      </c>
      <c r="F15" s="878">
        <v>12</v>
      </c>
      <c r="G15" s="879" t="s">
        <v>153</v>
      </c>
      <c r="H15" s="880"/>
      <c r="I15" s="825"/>
      <c r="J15" s="142"/>
    </row>
    <row r="16" spans="1:10" s="33" customFormat="1" ht="33" customHeight="1" thickBot="1" thickTop="1">
      <c r="A16" s="206"/>
      <c r="B16" s="875">
        <f t="shared" si="0"/>
        <v>-0.058823529411764705</v>
      </c>
      <c r="C16" s="876">
        <f t="shared" si="1"/>
        <v>-1</v>
      </c>
      <c r="D16" s="877">
        <v>17</v>
      </c>
      <c r="E16" s="878">
        <v>16</v>
      </c>
      <c r="F16" s="878">
        <v>1</v>
      </c>
      <c r="G16" s="881" t="s">
        <v>284</v>
      </c>
      <c r="H16" s="882"/>
      <c r="I16" s="825"/>
      <c r="J16" s="142"/>
    </row>
    <row r="17" spans="1:10" s="33" customFormat="1" ht="33" customHeight="1" thickBot="1" thickTop="1">
      <c r="A17" s="206"/>
      <c r="B17" s="868">
        <f t="shared" si="0"/>
        <v>-0.16019417475728157</v>
      </c>
      <c r="C17" s="869">
        <f t="shared" si="1"/>
        <v>-33</v>
      </c>
      <c r="D17" s="870">
        <v>206</v>
      </c>
      <c r="E17" s="871">
        <v>173</v>
      </c>
      <c r="F17" s="871">
        <v>29</v>
      </c>
      <c r="G17" s="883" t="s">
        <v>288</v>
      </c>
      <c r="H17" s="884"/>
      <c r="I17" s="891"/>
      <c r="J17" s="142"/>
    </row>
    <row r="18" spans="1:10" s="33" customFormat="1" ht="33" customHeight="1" thickBot="1" thickTop="1">
      <c r="A18" s="206"/>
      <c r="B18" s="821">
        <f t="shared" si="0"/>
        <v>0.1291276490882208</v>
      </c>
      <c r="C18" s="820">
        <f t="shared" si="1"/>
        <v>24628</v>
      </c>
      <c r="D18" s="818">
        <f>SUM(D19+D20)</f>
        <v>190726</v>
      </c>
      <c r="E18" s="816">
        <f>E19+E20</f>
        <v>215354</v>
      </c>
      <c r="F18" s="817">
        <f>F19+F20</f>
        <v>21149</v>
      </c>
      <c r="G18" s="1243" t="s">
        <v>279</v>
      </c>
      <c r="H18" s="1244"/>
      <c r="I18" s="1245"/>
      <c r="J18" s="795"/>
    </row>
    <row r="19" spans="1:10" s="33" customFormat="1" ht="36.75" customHeight="1" thickBot="1" thickTop="1">
      <c r="A19" s="206"/>
      <c r="B19" s="862">
        <f t="shared" si="0"/>
        <v>0.15905935247834616</v>
      </c>
      <c r="C19" s="863">
        <f t="shared" si="1"/>
        <v>14434</v>
      </c>
      <c r="D19" s="864">
        <v>90746</v>
      </c>
      <c r="E19" s="865">
        <v>105180</v>
      </c>
      <c r="F19" s="865">
        <v>9928</v>
      </c>
      <c r="G19" s="866" t="s">
        <v>24</v>
      </c>
      <c r="H19" s="867"/>
      <c r="I19" s="824"/>
      <c r="J19" s="142"/>
    </row>
    <row r="20" spans="1:16" s="33" customFormat="1" ht="36.75" customHeight="1" thickBot="1" thickTop="1">
      <c r="A20" s="142"/>
      <c r="B20" s="868">
        <f t="shared" si="0"/>
        <v>0.10196039207841569</v>
      </c>
      <c r="C20" s="869">
        <f t="shared" si="1"/>
        <v>10194</v>
      </c>
      <c r="D20" s="870">
        <v>99980</v>
      </c>
      <c r="E20" s="871">
        <v>110174</v>
      </c>
      <c r="F20" s="871">
        <v>11221</v>
      </c>
      <c r="G20" s="872" t="s">
        <v>22</v>
      </c>
      <c r="H20" s="873"/>
      <c r="I20" s="824"/>
      <c r="J20" s="142"/>
      <c r="P20" s="33" t="s">
        <v>4</v>
      </c>
    </row>
    <row r="21" spans="1:10" s="33" customFormat="1" ht="33" customHeight="1" thickBot="1" thickTop="1">
      <c r="A21" s="142"/>
      <c r="B21" s="821">
        <f t="shared" si="0"/>
        <v>0.02552054065488364</v>
      </c>
      <c r="C21" s="820">
        <f t="shared" si="1"/>
        <v>193876</v>
      </c>
      <c r="D21" s="819">
        <f>SUM(D22+D25)</f>
        <v>7596861</v>
      </c>
      <c r="E21" s="817">
        <f>E22+E25</f>
        <v>7790737</v>
      </c>
      <c r="F21" s="817">
        <f>F22+F25</f>
        <v>1101158</v>
      </c>
      <c r="G21" s="822" t="s">
        <v>244</v>
      </c>
      <c r="H21" s="823"/>
      <c r="I21" s="824"/>
      <c r="J21" s="142"/>
    </row>
    <row r="22" spans="1:11" s="33" customFormat="1" ht="33" customHeight="1" thickBot="1" thickTop="1">
      <c r="A22" s="142"/>
      <c r="B22" s="844">
        <f t="shared" si="0"/>
        <v>0.06543155956888833</v>
      </c>
      <c r="C22" s="845">
        <f t="shared" si="1"/>
        <v>328694</v>
      </c>
      <c r="D22" s="846">
        <v>5023478</v>
      </c>
      <c r="E22" s="847">
        <f>E23+E24</f>
        <v>5352172</v>
      </c>
      <c r="F22" s="847">
        <f>F23+F24</f>
        <v>609348</v>
      </c>
      <c r="G22" s="848" t="s">
        <v>245</v>
      </c>
      <c r="H22" s="849"/>
      <c r="I22" s="826"/>
      <c r="J22" s="142"/>
      <c r="K22" s="33" t="s">
        <v>4</v>
      </c>
    </row>
    <row r="23" spans="1:14" s="33" customFormat="1" ht="33" customHeight="1" thickBot="1" thickTop="1">
      <c r="A23" s="142"/>
      <c r="B23" s="850">
        <f t="shared" si="0"/>
        <v>0.06152926550999087</v>
      </c>
      <c r="C23" s="851">
        <f t="shared" si="1"/>
        <v>303250</v>
      </c>
      <c r="D23" s="852">
        <v>4928549</v>
      </c>
      <c r="E23" s="853">
        <v>5231799</v>
      </c>
      <c r="F23" s="853">
        <v>589799</v>
      </c>
      <c r="G23" s="854" t="s">
        <v>246</v>
      </c>
      <c r="H23" s="855"/>
      <c r="I23" s="827"/>
      <c r="J23" s="142"/>
      <c r="K23" s="33" t="s">
        <v>307</v>
      </c>
      <c r="N23" s="33" t="s">
        <v>4</v>
      </c>
    </row>
    <row r="24" spans="1:10" s="33" customFormat="1" ht="33" customHeight="1" thickBot="1" thickTop="1">
      <c r="A24" s="142">
        <v>7</v>
      </c>
      <c r="B24" s="850">
        <f t="shared" si="0"/>
        <v>0.2680318975234122</v>
      </c>
      <c r="C24" s="851">
        <f t="shared" si="1"/>
        <v>25444</v>
      </c>
      <c r="D24" s="852">
        <v>94929</v>
      </c>
      <c r="E24" s="853">
        <v>120373</v>
      </c>
      <c r="F24" s="853">
        <v>19549</v>
      </c>
      <c r="G24" s="854" t="s">
        <v>247</v>
      </c>
      <c r="H24" s="855"/>
      <c r="I24" s="827"/>
      <c r="J24" s="142"/>
    </row>
    <row r="25" spans="1:10" s="33" customFormat="1" ht="33" customHeight="1" thickBot="1" thickTop="1">
      <c r="A25" s="142"/>
      <c r="B25" s="856">
        <f t="shared" si="0"/>
        <v>-0.052389403365142306</v>
      </c>
      <c r="C25" s="857">
        <f t="shared" si="1"/>
        <v>-134818</v>
      </c>
      <c r="D25" s="858">
        <v>2573383</v>
      </c>
      <c r="E25" s="859">
        <v>2438565</v>
      </c>
      <c r="F25" s="859">
        <v>491810</v>
      </c>
      <c r="G25" s="860" t="s">
        <v>248</v>
      </c>
      <c r="H25" s="861"/>
      <c r="I25" s="826"/>
      <c r="J25" s="142"/>
    </row>
    <row r="26" spans="1:10" s="33" customFormat="1" ht="33" customHeight="1" thickBot="1" thickTop="1">
      <c r="A26" s="142"/>
      <c r="B26" s="821">
        <f t="shared" si="0"/>
        <v>0.013272591878750711</v>
      </c>
      <c r="C26" s="820">
        <f t="shared" si="1"/>
        <v>303</v>
      </c>
      <c r="D26" s="819">
        <v>22829</v>
      </c>
      <c r="E26" s="817">
        <v>23132</v>
      </c>
      <c r="F26" s="817">
        <v>2843</v>
      </c>
      <c r="G26" s="890" t="s">
        <v>308</v>
      </c>
      <c r="H26" s="889"/>
      <c r="I26" s="826"/>
      <c r="J26" s="142"/>
    </row>
    <row r="27" spans="1:10" s="33" customFormat="1" ht="33" customHeight="1" thickBot="1" thickTop="1">
      <c r="A27" s="142"/>
      <c r="B27" s="821">
        <f>SUM(E27-D27)/(D27)*(100%)</f>
        <v>0.3032055136685323</v>
      </c>
      <c r="C27" s="820">
        <f>SUM(E27-D27)</f>
        <v>13110</v>
      </c>
      <c r="D27" s="819">
        <v>43238</v>
      </c>
      <c r="E27" s="817">
        <v>56348</v>
      </c>
      <c r="F27" s="817">
        <v>10391</v>
      </c>
      <c r="G27" s="828" t="s">
        <v>299</v>
      </c>
      <c r="H27" s="829"/>
      <c r="I27" s="826"/>
      <c r="J27" s="142"/>
    </row>
    <row r="28" spans="1:16" s="33" customFormat="1" ht="33" customHeight="1" thickBot="1" thickTop="1">
      <c r="A28" s="142"/>
      <c r="B28" s="821">
        <f>SUM(E28-D28)/(D28)*(100%)</f>
        <v>0.3093542039901246</v>
      </c>
      <c r="C28" s="820">
        <f>SUM(E28-D28)</f>
        <v>456729</v>
      </c>
      <c r="D28" s="819">
        <v>1476395</v>
      </c>
      <c r="E28" s="817">
        <v>1933124</v>
      </c>
      <c r="F28" s="817">
        <v>245396</v>
      </c>
      <c r="G28" s="830" t="s">
        <v>301</v>
      </c>
      <c r="H28" s="831"/>
      <c r="I28" s="826"/>
      <c r="J28" s="142"/>
      <c r="P28" s="33" t="s">
        <v>4</v>
      </c>
    </row>
    <row r="29" spans="1:10" s="33" customFormat="1" ht="33" customHeight="1" thickBot="1" thickTop="1">
      <c r="A29" s="142"/>
      <c r="B29" s="821">
        <f>SUM(E29-D29)/(D29)*(100%)</f>
        <v>-0.024139928821695588</v>
      </c>
      <c r="C29" s="820">
        <f>SUM(E29-D29)</f>
        <v>-875</v>
      </c>
      <c r="D29" s="899">
        <v>36247</v>
      </c>
      <c r="E29" s="817">
        <v>35372</v>
      </c>
      <c r="F29" s="817">
        <v>5700</v>
      </c>
      <c r="G29" s="832" t="s">
        <v>306</v>
      </c>
      <c r="H29" s="832"/>
      <c r="I29" s="833"/>
      <c r="J29" s="794"/>
    </row>
    <row r="30" spans="1:10" s="33" customFormat="1" ht="33" customHeight="1" thickBot="1" thickTop="1">
      <c r="A30" s="142"/>
      <c r="B30" s="893"/>
      <c r="C30" s="894"/>
      <c r="D30" s="895"/>
      <c r="E30" s="895"/>
      <c r="F30" s="896" t="s">
        <v>280</v>
      </c>
      <c r="G30" s="895"/>
      <c r="H30" s="897"/>
      <c r="I30" s="892"/>
      <c r="J30" s="795"/>
    </row>
    <row r="31" spans="1:10" s="33" customFormat="1" ht="33" customHeight="1" thickTop="1">
      <c r="A31" s="142"/>
      <c r="B31" s="796"/>
      <c r="C31" s="1246" t="s">
        <v>289</v>
      </c>
      <c r="D31" s="1247"/>
      <c r="E31" s="1247"/>
      <c r="F31" s="1247"/>
      <c r="G31" s="1247"/>
      <c r="H31" s="1247"/>
      <c r="I31" s="1247"/>
      <c r="J31" s="1247"/>
    </row>
    <row r="32" spans="1:10" s="33" customFormat="1" ht="27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33.75">
      <c r="A33" s="40"/>
      <c r="B33" s="40"/>
      <c r="C33" s="1242"/>
      <c r="D33" s="1242"/>
      <c r="E33" s="1242"/>
      <c r="F33" s="1242"/>
      <c r="G33" s="1242"/>
      <c r="H33" s="1242"/>
      <c r="I33" s="783"/>
      <c r="J33" s="40"/>
    </row>
  </sheetData>
  <sheetProtection/>
  <mergeCells count="5">
    <mergeCell ref="G6:G7"/>
    <mergeCell ref="G4:H5"/>
    <mergeCell ref="C33:H33"/>
    <mergeCell ref="G18:I18"/>
    <mergeCell ref="C31:J31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4:U55"/>
  <sheetViews>
    <sheetView zoomScale="60" zoomScaleNormal="60" zoomScalePageLayoutView="0" workbookViewId="0" topLeftCell="A1">
      <selection activeCell="V24" sqref="V24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32"/>
    </row>
    <row r="9" ht="12.75">
      <c r="U9" s="773"/>
    </row>
    <row r="25" ht="27.75" customHeight="1"/>
    <row r="26" ht="29.25" customHeight="1"/>
    <row r="52" spans="9:13" ht="12.75">
      <c r="I52" s="191"/>
      <c r="J52" s="192"/>
      <c r="K52" s="192"/>
      <c r="L52" s="192"/>
      <c r="M52" s="191"/>
    </row>
    <row r="53" spans="9:13" ht="12.75">
      <c r="I53" s="191"/>
      <c r="J53" s="193"/>
      <c r="K53" s="194"/>
      <c r="L53" s="194"/>
      <c r="M53" s="191"/>
    </row>
    <row r="54" spans="9:13" ht="12.75">
      <c r="I54" s="191"/>
      <c r="J54" s="195"/>
      <c r="K54" s="196"/>
      <c r="L54" s="196"/>
      <c r="M54" s="191"/>
    </row>
    <row r="55" spans="9:13" ht="12.75">
      <c r="I55" s="191"/>
      <c r="J55" s="195"/>
      <c r="K55" s="196"/>
      <c r="L55" s="196"/>
      <c r="M55" s="191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PageLayoutView="0" workbookViewId="0" topLeftCell="A1">
      <selection activeCell="G30" sqref="G30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6"/>
      <c r="B28" s="1" t="s">
        <v>44</v>
      </c>
      <c r="C28" s="1" t="s">
        <v>62</v>
      </c>
      <c r="D28" s="7" t="s">
        <v>244</v>
      </c>
    </row>
    <row r="29" spans="1:4" ht="16.5" thickBot="1">
      <c r="A29" s="8" t="s">
        <v>267</v>
      </c>
      <c r="B29" s="9"/>
      <c r="C29" s="9"/>
      <c r="D29" s="10"/>
    </row>
    <row r="30" spans="1:4" ht="16.5" thickTop="1">
      <c r="A30" s="11">
        <v>2018</v>
      </c>
      <c r="B30" s="12">
        <v>5023478</v>
      </c>
      <c r="C30" s="12">
        <v>2573383</v>
      </c>
      <c r="D30" s="13">
        <f>SUM(B30:C30)</f>
        <v>7596861</v>
      </c>
    </row>
    <row r="31" spans="1:4" ht="16.5" thickBot="1">
      <c r="A31" s="14">
        <v>2019</v>
      </c>
      <c r="B31" s="15">
        <v>5352172</v>
      </c>
      <c r="C31" s="15">
        <v>2438565</v>
      </c>
      <c r="D31" s="16">
        <f>SUM(B31:C31)</f>
        <v>7790737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75" zoomScaleNormal="75" zoomScalePageLayoutView="0" workbookViewId="0" topLeftCell="A1">
      <selection activeCell="F31" sqref="F31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7" ht="13.5" thickBot="1"/>
    <row r="28" spans="1:4" ht="16.5" thickTop="1">
      <c r="A28" s="17"/>
      <c r="B28" s="31" t="s">
        <v>268</v>
      </c>
      <c r="C28" s="31" t="s">
        <v>269</v>
      </c>
      <c r="D28" s="18" t="s">
        <v>30</v>
      </c>
    </row>
    <row r="29" spans="1:4" ht="16.5" thickBot="1">
      <c r="A29" s="19" t="s">
        <v>267</v>
      </c>
      <c r="B29" s="20"/>
      <c r="C29" s="20"/>
      <c r="D29" s="21"/>
    </row>
    <row r="30" spans="1:4" ht="15.75" thickTop="1">
      <c r="A30" s="22">
        <v>2018</v>
      </c>
      <c r="B30" s="23">
        <v>90746</v>
      </c>
      <c r="C30" s="23">
        <v>99980</v>
      </c>
      <c r="D30" s="24">
        <f>SUM(B30:C30)</f>
        <v>190726</v>
      </c>
    </row>
    <row r="31" spans="1:4" ht="15.75" thickBot="1">
      <c r="A31" s="25">
        <v>2019</v>
      </c>
      <c r="B31" s="26">
        <v>105180</v>
      </c>
      <c r="C31" s="26">
        <v>110174</v>
      </c>
      <c r="D31" s="27">
        <f>SUM(B31:C31)</f>
        <v>215354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1:D39"/>
  <sheetViews>
    <sheetView zoomScalePageLayoutView="0" workbookViewId="0" topLeftCell="A4">
      <selection activeCell="J40" sqref="J40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30" ht="13.5" thickBot="1"/>
    <row r="31" spans="2:4" ht="14.25" thickBot="1" thickTop="1">
      <c r="B31" s="28" t="s">
        <v>122</v>
      </c>
      <c r="C31" s="29">
        <v>2018</v>
      </c>
      <c r="D31" s="30">
        <v>2019</v>
      </c>
    </row>
    <row r="32" spans="2:4" ht="14.25" thickBot="1" thickTop="1">
      <c r="B32" s="2" t="s">
        <v>25</v>
      </c>
      <c r="C32" s="672">
        <f>SUM(C33+C34+C35+C36+C37+C38+C39)</f>
        <v>914</v>
      </c>
      <c r="D32" s="673">
        <f>SUM(D33:D39)</f>
        <v>891</v>
      </c>
    </row>
    <row r="33" spans="2:4" ht="12.75">
      <c r="B33" s="3" t="s">
        <v>28</v>
      </c>
      <c r="C33" s="674">
        <v>64</v>
      </c>
      <c r="D33" s="675">
        <v>52</v>
      </c>
    </row>
    <row r="34" spans="2:4" ht="12.75">
      <c r="B34" s="4" t="s">
        <v>27</v>
      </c>
      <c r="C34" s="676">
        <v>150</v>
      </c>
      <c r="D34" s="677">
        <v>153</v>
      </c>
    </row>
    <row r="35" spans="2:4" ht="12.75">
      <c r="B35" s="4" t="s">
        <v>242</v>
      </c>
      <c r="C35" s="676">
        <v>412</v>
      </c>
      <c r="D35" s="677">
        <v>392</v>
      </c>
    </row>
    <row r="36" spans="2:4" ht="12.75">
      <c r="B36" s="4" t="s">
        <v>151</v>
      </c>
      <c r="C36" s="676">
        <v>34</v>
      </c>
      <c r="D36" s="677">
        <v>41</v>
      </c>
    </row>
    <row r="37" spans="2:4" ht="12.75">
      <c r="B37" s="4" t="s">
        <v>147</v>
      </c>
      <c r="C37" s="676">
        <v>129</v>
      </c>
      <c r="D37" s="677">
        <v>141</v>
      </c>
    </row>
    <row r="38" spans="2:4" ht="12.75">
      <c r="B38" s="4" t="s">
        <v>153</v>
      </c>
      <c r="C38" s="676">
        <v>108</v>
      </c>
      <c r="D38" s="677">
        <v>96</v>
      </c>
    </row>
    <row r="39" spans="2:4" ht="13.5" thickBot="1">
      <c r="B39" s="5" t="s">
        <v>243</v>
      </c>
      <c r="C39" s="678">
        <v>17</v>
      </c>
      <c r="D39" s="679">
        <v>16</v>
      </c>
    </row>
    <row r="40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">
      <selection activeCell="D11" sqref="D11"/>
    </sheetView>
  </sheetViews>
  <sheetFormatPr defaultColWidth="9.140625" defaultRowHeight="12.75"/>
  <cols>
    <col min="1" max="1" width="0" style="34" hidden="1" customWidth="1"/>
    <col min="2" max="2" width="78.140625" style="35" customWidth="1"/>
    <col min="3" max="3" width="56.421875" style="36" bestFit="1" customWidth="1"/>
    <col min="4" max="4" width="32.140625" style="37" customWidth="1"/>
    <col min="5" max="5" width="20.421875" style="37" customWidth="1"/>
    <col min="6" max="16384" width="9.140625" style="34" customWidth="1"/>
  </cols>
  <sheetData>
    <row r="3" ht="79.5" customHeight="1" thickBot="1">
      <c r="B3" s="764" t="s">
        <v>286</v>
      </c>
    </row>
    <row r="4" spans="2:5" s="33" customFormat="1" ht="79.5" customHeight="1" thickBot="1" thickTop="1">
      <c r="B4" s="252" t="s">
        <v>0</v>
      </c>
      <c r="C4" s="253" t="s">
        <v>1</v>
      </c>
      <c r="D4" s="254" t="s">
        <v>277</v>
      </c>
      <c r="E4" s="255" t="s">
        <v>278</v>
      </c>
    </row>
    <row r="5" spans="2:5" s="33" customFormat="1" ht="99.75" customHeight="1" thickBot="1" thickTop="1">
      <c r="B5" s="256"/>
      <c r="C5" s="257"/>
      <c r="D5" s="258">
        <v>1</v>
      </c>
      <c r="E5" s="258">
        <v>1</v>
      </c>
    </row>
    <row r="6" spans="2:5" s="33" customFormat="1" ht="99.75" customHeight="1" hidden="1" thickBot="1" thickTop="1">
      <c r="B6" s="256"/>
      <c r="C6" s="257"/>
      <c r="D6" s="258"/>
      <c r="E6" s="258"/>
    </row>
    <row r="7" spans="2:5" s="33" customFormat="1" ht="79.5" customHeight="1" thickBot="1" thickTop="1">
      <c r="B7" s="256"/>
      <c r="C7" s="257"/>
      <c r="D7" s="258">
        <v>2</v>
      </c>
      <c r="E7" s="258">
        <v>2</v>
      </c>
    </row>
    <row r="8" spans="2:5" s="33" customFormat="1" ht="90" customHeight="1" thickBot="1" thickTop="1">
      <c r="B8" s="256"/>
      <c r="C8"/>
      <c r="D8" s="258">
        <v>3</v>
      </c>
      <c r="E8" s="258">
        <v>3</v>
      </c>
    </row>
    <row r="9" spans="2:5" s="33" customFormat="1" ht="79.5" customHeight="1" thickBot="1" thickTop="1">
      <c r="B9" s="256"/>
      <c r="C9" s="257"/>
      <c r="D9" s="258">
        <v>4</v>
      </c>
      <c r="E9" s="258">
        <v>4</v>
      </c>
    </row>
    <row r="10" spans="2:5" s="33" customFormat="1" ht="79.5" customHeight="1" thickBot="1" thickTop="1">
      <c r="B10" s="256"/>
      <c r="C10" s="257"/>
      <c r="D10" s="258">
        <v>5</v>
      </c>
      <c r="E10" s="258">
        <v>5</v>
      </c>
    </row>
    <row r="11" spans="2:5" s="33" customFormat="1" ht="79.5" customHeight="1" thickBot="1" thickTop="1">
      <c r="B11" s="256"/>
      <c r="C11" s="257"/>
      <c r="D11" s="774">
        <v>0</v>
      </c>
      <c r="E11" s="258">
        <v>6</v>
      </c>
    </row>
    <row r="12" spans="2:5" s="33" customFormat="1" ht="90" customHeight="1" thickBot="1" thickTop="1">
      <c r="B12" s="256"/>
      <c r="C12" s="257"/>
      <c r="D12" s="258">
        <v>2014</v>
      </c>
      <c r="E12" s="258">
        <v>7</v>
      </c>
    </row>
    <row r="13" spans="2:5" s="33" customFormat="1" ht="99.75" customHeight="1" thickBot="1" thickTop="1">
      <c r="B13" s="256"/>
      <c r="C13" s="257"/>
      <c r="D13" s="258">
        <v>7</v>
      </c>
      <c r="E13" s="258">
        <v>8</v>
      </c>
    </row>
    <row r="14" spans="2:5" s="33" customFormat="1" ht="99.75" customHeight="1" thickBot="1" thickTop="1">
      <c r="B14" s="256"/>
      <c r="C14" s="257"/>
      <c r="D14" s="258">
        <v>8</v>
      </c>
      <c r="E14" s="258">
        <v>9</v>
      </c>
    </row>
    <row r="15" spans="2:5" s="33" customFormat="1" ht="99.75" customHeight="1" thickBot="1" thickTop="1">
      <c r="B15" s="256"/>
      <c r="C15" s="257"/>
      <c r="D15" s="258">
        <v>9</v>
      </c>
      <c r="E15" s="258">
        <v>10</v>
      </c>
    </row>
    <row r="16" spans="2:5" s="33" customFormat="1" ht="99.75" customHeight="1" hidden="1" thickBot="1" thickTop="1">
      <c r="B16" s="256"/>
      <c r="C16" s="257"/>
      <c r="D16" s="258"/>
      <c r="E16" s="258"/>
    </row>
    <row r="17" spans="2:5" s="33" customFormat="1" ht="99.75" customHeight="1" hidden="1" thickBot="1" thickTop="1">
      <c r="B17" s="256"/>
      <c r="C17" s="257"/>
      <c r="D17" s="258"/>
      <c r="E17" s="258"/>
    </row>
    <row r="18" spans="2:5" s="33" customFormat="1" ht="99.75" customHeight="1" hidden="1" thickBot="1" thickTop="1">
      <c r="B18" s="256"/>
      <c r="C18" s="257"/>
      <c r="D18" s="258"/>
      <c r="E18" s="258"/>
    </row>
    <row r="19" spans="2:5" s="33" customFormat="1" ht="99.75" customHeight="1" hidden="1" thickBot="1" thickTop="1">
      <c r="B19" s="256"/>
      <c r="C19" s="257"/>
      <c r="D19" s="258"/>
      <c r="E19" s="258"/>
    </row>
    <row r="20" s="33" customFormat="1" ht="99.75" customHeight="1" hidden="1" thickTop="1"/>
    <row r="21" s="33" customFormat="1" ht="99.75" customHeight="1" hidden="1">
      <c r="E21" s="259"/>
    </row>
    <row r="22" s="33" customFormat="1" ht="99.75" customHeight="1" hidden="1">
      <c r="E22" s="259"/>
    </row>
    <row r="23" s="33" customFormat="1" ht="99.75" customHeight="1" hidden="1">
      <c r="E23" s="259"/>
    </row>
    <row r="24" s="33" customFormat="1" ht="99.75" customHeight="1" hidden="1">
      <c r="E24" s="259"/>
    </row>
    <row r="25" s="33" customFormat="1" ht="99.75" customHeight="1" hidden="1">
      <c r="E25" s="259"/>
    </row>
    <row r="26" s="33" customFormat="1" ht="99.75" customHeight="1" hidden="1" thickBot="1">
      <c r="E26" s="259"/>
    </row>
    <row r="27" spans="2:5" s="33" customFormat="1" ht="99.75" customHeight="1" thickBot="1" thickTop="1">
      <c r="B27" s="765"/>
      <c r="C27" s="766"/>
      <c r="D27" s="769" t="s">
        <v>287</v>
      </c>
      <c r="E27" s="767"/>
    </row>
    <row r="28" spans="2:5" ht="30.75" thickTop="1">
      <c r="B28" s="260"/>
      <c r="C28" s="261"/>
      <c r="D28" s="259"/>
      <c r="E28" s="259"/>
    </row>
    <row r="29" spans="2:5" ht="30">
      <c r="B29" s="260"/>
      <c r="C29" s="261"/>
      <c r="D29" s="259"/>
      <c r="E29" s="259"/>
    </row>
    <row r="30" spans="2:5" ht="33">
      <c r="B30" s="260"/>
      <c r="C30" s="768"/>
      <c r="D30" s="259"/>
      <c r="E30" s="259"/>
    </row>
    <row r="31" spans="2:5" ht="30">
      <c r="B31" s="260"/>
      <c r="C31" s="261"/>
      <c r="D31" s="259"/>
      <c r="E31" s="259"/>
    </row>
    <row r="32" spans="2:5" ht="30">
      <c r="B32" s="260"/>
      <c r="C32" s="261"/>
      <c r="D32" s="259"/>
      <c r="E32" s="259"/>
    </row>
    <row r="33" spans="2:5" ht="30">
      <c r="B33" s="260"/>
      <c r="C33" s="261"/>
      <c r="D33" s="259"/>
      <c r="E33" s="259"/>
    </row>
    <row r="34" spans="2:5" ht="30">
      <c r="B34" s="260"/>
      <c r="C34" s="261"/>
      <c r="D34" s="259"/>
      <c r="E34" s="259"/>
    </row>
    <row r="35" spans="2:5" ht="30">
      <c r="B35" s="260"/>
      <c r="C35" s="261"/>
      <c r="D35" s="259"/>
      <c r="E35" s="259"/>
    </row>
    <row r="36" spans="2:5" ht="30">
      <c r="B36" s="260"/>
      <c r="C36" s="261"/>
      <c r="D36" s="259"/>
      <c r="E36" s="259"/>
    </row>
    <row r="37" spans="2:5" ht="30">
      <c r="B37" s="260"/>
      <c r="C37" s="261"/>
      <c r="D37" s="259"/>
      <c r="E37" s="259"/>
    </row>
    <row r="38" spans="2:5" ht="30">
      <c r="B38" s="260"/>
      <c r="C38" s="261"/>
      <c r="D38" s="259"/>
      <c r="E38" s="259"/>
    </row>
    <row r="39" spans="2:5" ht="30">
      <c r="B39" s="260"/>
      <c r="C39" s="261"/>
      <c r="D39" s="259"/>
      <c r="E39" s="259"/>
    </row>
    <row r="40" spans="2:5" ht="30">
      <c r="B40" s="260"/>
      <c r="C40" s="261"/>
      <c r="D40" s="259"/>
      <c r="E40" s="259"/>
    </row>
    <row r="41" spans="2:5" ht="30">
      <c r="B41" s="260"/>
      <c r="C41" s="261"/>
      <c r="D41" s="259"/>
      <c r="E41" s="259"/>
    </row>
    <row r="42" spans="2:5" ht="30">
      <c r="B42" s="260"/>
      <c r="C42" s="261"/>
      <c r="D42" s="259"/>
      <c r="E42" s="259"/>
    </row>
    <row r="43" spans="2:5" ht="30">
      <c r="B43" s="260"/>
      <c r="C43" s="261"/>
      <c r="D43" s="259"/>
      <c r="E43" s="259"/>
    </row>
    <row r="44" spans="2:5" ht="30">
      <c r="B44" s="260"/>
      <c r="C44" s="261"/>
      <c r="D44" s="259"/>
      <c r="E44" s="259"/>
    </row>
    <row r="45" spans="2:5" ht="30">
      <c r="B45" s="260"/>
      <c r="C45" s="261"/>
      <c r="D45" s="259"/>
      <c r="E45" s="259"/>
    </row>
    <row r="46" spans="2:5" ht="30">
      <c r="B46" s="260"/>
      <c r="C46" s="261"/>
      <c r="D46" s="259"/>
      <c r="E46" s="259"/>
    </row>
    <row r="47" spans="2:5" ht="30">
      <c r="B47" s="260"/>
      <c r="C47" s="261"/>
      <c r="D47" s="259"/>
      <c r="E47" s="259"/>
    </row>
    <row r="48" spans="2:5" ht="30">
      <c r="B48" s="260"/>
      <c r="C48" s="261"/>
      <c r="D48" s="259"/>
      <c r="E48" s="259"/>
    </row>
    <row r="49" spans="2:5" ht="30">
      <c r="B49" s="260"/>
      <c r="C49" s="261"/>
      <c r="D49" s="259"/>
      <c r="E49" s="259"/>
    </row>
    <row r="50" spans="2:5" ht="30">
      <c r="B50" s="260"/>
      <c r="C50" s="261"/>
      <c r="D50" s="259"/>
      <c r="E50" s="259"/>
    </row>
    <row r="51" spans="2:5" ht="30">
      <c r="B51" s="260"/>
      <c r="C51" s="261"/>
      <c r="D51" s="259"/>
      <c r="E51" s="259"/>
    </row>
    <row r="52" spans="2:5" ht="30">
      <c r="B52" s="260"/>
      <c r="C52" s="261"/>
      <c r="D52" s="259"/>
      <c r="E52" s="259"/>
    </row>
    <row r="53" spans="2:5" ht="30">
      <c r="B53" s="260"/>
      <c r="C53" s="261"/>
      <c r="D53" s="259"/>
      <c r="E53" s="259"/>
    </row>
    <row r="54" spans="2:5" ht="30">
      <c r="B54" s="260"/>
      <c r="C54" s="261"/>
      <c r="D54" s="259"/>
      <c r="E54" s="259"/>
    </row>
    <row r="55" spans="2:5" ht="30">
      <c r="B55" s="260"/>
      <c r="C55" s="261"/>
      <c r="D55" s="259"/>
      <c r="E55" s="259"/>
    </row>
    <row r="56" spans="2:5" ht="30">
      <c r="B56" s="260"/>
      <c r="C56" s="261"/>
      <c r="D56" s="259"/>
      <c r="E56" s="259"/>
    </row>
    <row r="57" spans="2:5" ht="30">
      <c r="B57" s="260"/>
      <c r="C57" s="261"/>
      <c r="D57" s="259"/>
      <c r="E57" s="259"/>
    </row>
    <row r="58" spans="2:5" ht="30">
      <c r="B58" s="260"/>
      <c r="C58" s="261"/>
      <c r="D58" s="259"/>
      <c r="E58" s="259"/>
    </row>
    <row r="59" spans="2:5" ht="30">
      <c r="B59" s="260"/>
      <c r="C59" s="261"/>
      <c r="D59" s="259"/>
      <c r="E59" s="259"/>
    </row>
    <row r="60" spans="2:5" ht="30">
      <c r="B60" s="260"/>
      <c r="C60" s="261"/>
      <c r="D60" s="259"/>
      <c r="E60" s="259"/>
    </row>
    <row r="61" spans="2:5" ht="30">
      <c r="B61" s="260"/>
      <c r="C61" s="261"/>
      <c r="D61" s="259"/>
      <c r="E61" s="259"/>
    </row>
    <row r="62" spans="2:5" ht="30">
      <c r="B62" s="260"/>
      <c r="C62" s="261"/>
      <c r="D62" s="259"/>
      <c r="E62" s="259"/>
    </row>
    <row r="63" spans="2:5" ht="30">
      <c r="B63" s="260"/>
      <c r="C63" s="261"/>
      <c r="D63" s="259"/>
      <c r="E63" s="259"/>
    </row>
    <row r="64" spans="2:5" ht="30">
      <c r="B64" s="260"/>
      <c r="C64" s="261"/>
      <c r="D64" s="259"/>
      <c r="E64" s="259"/>
    </row>
    <row r="65" spans="2:5" ht="30">
      <c r="B65" s="260"/>
      <c r="C65" s="261"/>
      <c r="D65" s="259"/>
      <c r="E65" s="259"/>
    </row>
    <row r="66" spans="2:5" ht="30">
      <c r="B66" s="260"/>
      <c r="C66" s="261"/>
      <c r="D66" s="259"/>
      <c r="E66" s="259"/>
    </row>
    <row r="67" spans="2:5" ht="30">
      <c r="B67" s="260"/>
      <c r="C67" s="261"/>
      <c r="D67" s="259"/>
      <c r="E67" s="259"/>
    </row>
    <row r="68" spans="2:5" ht="30">
      <c r="B68" s="260"/>
      <c r="C68" s="261"/>
      <c r="D68" s="259"/>
      <c r="E68" s="259"/>
    </row>
    <row r="69" spans="2:5" ht="30">
      <c r="B69" s="260"/>
      <c r="C69" s="261"/>
      <c r="D69" s="259"/>
      <c r="E69" s="259"/>
    </row>
    <row r="70" spans="2:5" ht="30">
      <c r="B70" s="260"/>
      <c r="C70" s="261"/>
      <c r="D70" s="259"/>
      <c r="E70" s="259"/>
    </row>
    <row r="71" spans="2:5" ht="30">
      <c r="B71" s="260"/>
      <c r="C71" s="261"/>
      <c r="D71" s="259"/>
      <c r="E71" s="259"/>
    </row>
    <row r="72" spans="2:5" ht="30">
      <c r="B72" s="260"/>
      <c r="C72" s="261"/>
      <c r="D72" s="259"/>
      <c r="E72" s="259"/>
    </row>
    <row r="73" spans="2:5" ht="30">
      <c r="B73" s="260"/>
      <c r="C73" s="261"/>
      <c r="D73" s="259"/>
      <c r="E73" s="259"/>
    </row>
    <row r="74" spans="2:5" ht="30">
      <c r="B74" s="260"/>
      <c r="C74" s="261"/>
      <c r="D74" s="259"/>
      <c r="E74" s="259"/>
    </row>
    <row r="75" spans="2:5" ht="30">
      <c r="B75" s="260"/>
      <c r="C75" s="261"/>
      <c r="D75" s="259"/>
      <c r="E75" s="259"/>
    </row>
    <row r="76" spans="2:5" ht="30">
      <c r="B76" s="260"/>
      <c r="C76" s="261"/>
      <c r="D76" s="259"/>
      <c r="E76" s="259"/>
    </row>
    <row r="77" spans="2:5" ht="30">
      <c r="B77" s="260"/>
      <c r="C77" s="261"/>
      <c r="D77" s="259"/>
      <c r="E77" s="259"/>
    </row>
    <row r="78" spans="2:5" ht="30">
      <c r="B78" s="260"/>
      <c r="C78" s="261"/>
      <c r="D78" s="259"/>
      <c r="E78" s="259"/>
    </row>
    <row r="79" spans="2:5" ht="30">
      <c r="B79" s="260"/>
      <c r="C79" s="261"/>
      <c r="D79" s="259"/>
      <c r="E79" s="259"/>
    </row>
    <row r="80" spans="2:5" ht="30">
      <c r="B80" s="260"/>
      <c r="C80" s="261"/>
      <c r="D80" s="259"/>
      <c r="E80" s="259"/>
    </row>
    <row r="81" spans="2:5" ht="30">
      <c r="B81" s="260"/>
      <c r="C81" s="261"/>
      <c r="D81" s="259"/>
      <c r="E81" s="259"/>
    </row>
    <row r="82" spans="2:5" ht="30">
      <c r="B82" s="260"/>
      <c r="C82" s="261"/>
      <c r="D82" s="259"/>
      <c r="E82" s="259"/>
    </row>
    <row r="83" spans="2:5" ht="30">
      <c r="B83" s="260"/>
      <c r="C83" s="261"/>
      <c r="D83" s="259"/>
      <c r="E83" s="259"/>
    </row>
    <row r="84" spans="2:5" ht="30">
      <c r="B84" s="260"/>
      <c r="C84" s="261"/>
      <c r="D84" s="259"/>
      <c r="E84" s="259"/>
    </row>
    <row r="85" spans="2:5" ht="30">
      <c r="B85" s="260"/>
      <c r="C85" s="261"/>
      <c r="D85" s="259"/>
      <c r="E85" s="259"/>
    </row>
    <row r="86" spans="2:5" ht="30">
      <c r="B86" s="260"/>
      <c r="C86" s="261"/>
      <c r="D86" s="259"/>
      <c r="E86" s="259"/>
    </row>
    <row r="87" spans="2:5" ht="30">
      <c r="B87" s="260"/>
      <c r="C87" s="261"/>
      <c r="D87" s="259"/>
      <c r="E87" s="259"/>
    </row>
    <row r="88" spans="2:5" ht="30">
      <c r="B88" s="260"/>
      <c r="C88" s="261"/>
      <c r="D88" s="259"/>
      <c r="E88" s="259"/>
    </row>
    <row r="89" spans="2:5" ht="30">
      <c r="B89" s="260"/>
      <c r="C89" s="261"/>
      <c r="D89" s="259"/>
      <c r="E89" s="259"/>
    </row>
    <row r="90" spans="2:5" ht="30">
      <c r="B90" s="260"/>
      <c r="C90" s="261"/>
      <c r="D90" s="259"/>
      <c r="E90" s="259"/>
    </row>
    <row r="91" spans="2:5" ht="30">
      <c r="B91" s="260"/>
      <c r="C91" s="261"/>
      <c r="D91" s="259"/>
      <c r="E91" s="259"/>
    </row>
    <row r="92" spans="2:5" ht="30">
      <c r="B92" s="260"/>
      <c r="C92" s="261"/>
      <c r="D92" s="259"/>
      <c r="E92" s="259"/>
    </row>
    <row r="93" spans="2:5" ht="30">
      <c r="B93" s="260"/>
      <c r="C93" s="261"/>
      <c r="D93" s="259"/>
      <c r="E93" s="259"/>
    </row>
    <row r="94" spans="2:5" ht="30">
      <c r="B94" s="260"/>
      <c r="C94" s="261"/>
      <c r="D94" s="259"/>
      <c r="E94" s="259"/>
    </row>
    <row r="95" spans="2:5" ht="30">
      <c r="B95" s="260"/>
      <c r="C95" s="261"/>
      <c r="D95" s="259"/>
      <c r="E95" s="259"/>
    </row>
    <row r="96" spans="2:5" ht="30">
      <c r="B96" s="260"/>
      <c r="C96" s="261"/>
      <c r="D96" s="259"/>
      <c r="E96" s="259"/>
    </row>
    <row r="97" spans="2:5" ht="30">
      <c r="B97" s="260"/>
      <c r="C97" s="261"/>
      <c r="D97" s="259"/>
      <c r="E97" s="259"/>
    </row>
    <row r="98" spans="2:5" ht="30">
      <c r="B98" s="260"/>
      <c r="C98" s="261"/>
      <c r="D98" s="259"/>
      <c r="E98" s="259"/>
    </row>
    <row r="99" spans="2:5" ht="30">
      <c r="B99" s="260"/>
      <c r="C99" s="261"/>
      <c r="D99" s="259"/>
      <c r="E99" s="259"/>
    </row>
    <row r="100" spans="2:5" ht="30">
      <c r="B100" s="260"/>
      <c r="C100" s="261"/>
      <c r="D100" s="259"/>
      <c r="E100" s="259"/>
    </row>
    <row r="101" spans="2:5" ht="30">
      <c r="B101" s="260"/>
      <c r="C101" s="261"/>
      <c r="D101" s="259"/>
      <c r="E101" s="259"/>
    </row>
    <row r="102" spans="2:5" ht="30">
      <c r="B102" s="260"/>
      <c r="C102" s="261"/>
      <c r="D102" s="259"/>
      <c r="E102" s="259"/>
    </row>
    <row r="103" spans="2:5" ht="30">
      <c r="B103" s="260"/>
      <c r="C103" s="261"/>
      <c r="D103" s="259"/>
      <c r="E103" s="259"/>
    </row>
    <row r="104" spans="2:5" ht="30">
      <c r="B104" s="260"/>
      <c r="C104" s="261"/>
      <c r="D104" s="259"/>
      <c r="E104" s="259"/>
    </row>
    <row r="105" spans="2:5" ht="30">
      <c r="B105" s="260"/>
      <c r="C105" s="261"/>
      <c r="D105" s="259"/>
      <c r="E105" s="259"/>
    </row>
    <row r="106" spans="2:5" ht="30">
      <c r="B106" s="260"/>
      <c r="C106" s="261"/>
      <c r="D106" s="259"/>
      <c r="E106" s="259"/>
    </row>
    <row r="107" spans="2:5" ht="30">
      <c r="B107" s="260"/>
      <c r="C107" s="261"/>
      <c r="D107" s="259"/>
      <c r="E107" s="259"/>
    </row>
    <row r="108" spans="2:5" ht="30">
      <c r="B108" s="260"/>
      <c r="C108" s="261"/>
      <c r="D108" s="259"/>
      <c r="E108" s="259"/>
    </row>
    <row r="109" spans="2:5" ht="30">
      <c r="B109" s="260"/>
      <c r="C109" s="261"/>
      <c r="D109" s="259"/>
      <c r="E109" s="259"/>
    </row>
    <row r="110" spans="2:5" ht="30">
      <c r="B110" s="260"/>
      <c r="C110" s="261"/>
      <c r="D110" s="259"/>
      <c r="E110" s="259"/>
    </row>
    <row r="111" spans="2:5" ht="30">
      <c r="B111" s="260"/>
      <c r="C111" s="261"/>
      <c r="D111" s="259"/>
      <c r="E111" s="259"/>
    </row>
    <row r="112" spans="2:5" ht="30">
      <c r="B112" s="260"/>
      <c r="C112" s="261"/>
      <c r="D112" s="259"/>
      <c r="E112" s="259"/>
    </row>
    <row r="113" spans="2:5" ht="30">
      <c r="B113" s="260"/>
      <c r="C113" s="261"/>
      <c r="D113" s="259"/>
      <c r="E113" s="259"/>
    </row>
    <row r="114" spans="2:5" ht="30">
      <c r="B114" s="260"/>
      <c r="C114" s="261"/>
      <c r="D114" s="259"/>
      <c r="E114" s="259"/>
    </row>
    <row r="115" spans="2:5" ht="30">
      <c r="B115" s="260"/>
      <c r="C115" s="261"/>
      <c r="D115" s="259"/>
      <c r="E115" s="259"/>
    </row>
    <row r="116" spans="2:5" ht="30">
      <c r="B116" s="260"/>
      <c r="C116" s="261"/>
      <c r="D116" s="259"/>
      <c r="E116" s="259"/>
    </row>
    <row r="117" spans="2:5" ht="30">
      <c r="B117" s="260"/>
      <c r="C117" s="261"/>
      <c r="D117" s="259"/>
      <c r="E117" s="259"/>
    </row>
    <row r="118" spans="2:5" ht="30">
      <c r="B118" s="260"/>
      <c r="C118" s="261"/>
      <c r="D118" s="259"/>
      <c r="E118" s="259"/>
    </row>
    <row r="119" spans="2:5" ht="30">
      <c r="B119" s="260"/>
      <c r="C119" s="261"/>
      <c r="D119" s="259"/>
      <c r="E119" s="259"/>
    </row>
    <row r="120" spans="2:5" ht="30">
      <c r="B120" s="260"/>
      <c r="C120" s="261"/>
      <c r="D120" s="259"/>
      <c r="E120" s="259"/>
    </row>
    <row r="121" spans="2:5" ht="30">
      <c r="B121" s="260"/>
      <c r="C121" s="261"/>
      <c r="D121" s="259"/>
      <c r="E121" s="259"/>
    </row>
    <row r="122" spans="2:5" ht="30">
      <c r="B122" s="260"/>
      <c r="C122" s="261"/>
      <c r="D122" s="259"/>
      <c r="E122" s="259"/>
    </row>
    <row r="123" spans="2:5" ht="30">
      <c r="B123" s="260"/>
      <c r="C123" s="261"/>
      <c r="D123" s="259"/>
      <c r="E123" s="259"/>
    </row>
    <row r="124" spans="2:5" ht="30">
      <c r="B124" s="260"/>
      <c r="C124" s="261"/>
      <c r="D124" s="259"/>
      <c r="E124" s="259"/>
    </row>
    <row r="125" spans="2:5" ht="30">
      <c r="B125" s="260"/>
      <c r="C125" s="261"/>
      <c r="D125" s="259"/>
      <c r="E125" s="259"/>
    </row>
    <row r="126" spans="2:5" ht="30">
      <c r="B126" s="260"/>
      <c r="C126" s="261"/>
      <c r="D126" s="259"/>
      <c r="E126" s="259"/>
    </row>
    <row r="127" spans="2:5" ht="30">
      <c r="B127" s="260"/>
      <c r="C127" s="261"/>
      <c r="D127" s="259"/>
      <c r="E127" s="259"/>
    </row>
    <row r="128" spans="2:5" ht="30">
      <c r="B128" s="260"/>
      <c r="C128" s="261"/>
      <c r="D128" s="259"/>
      <c r="E128" s="259"/>
    </row>
    <row r="129" spans="2:5" ht="30">
      <c r="B129" s="260"/>
      <c r="C129" s="261"/>
      <c r="D129" s="259"/>
      <c r="E129" s="259"/>
    </row>
    <row r="130" spans="2:5" ht="30">
      <c r="B130" s="260"/>
      <c r="C130" s="261"/>
      <c r="D130" s="259"/>
      <c r="E130" s="259"/>
    </row>
    <row r="131" spans="2:5" ht="30">
      <c r="B131" s="260"/>
      <c r="C131" s="261"/>
      <c r="D131" s="259"/>
      <c r="E131" s="259"/>
    </row>
    <row r="132" spans="2:5" ht="30">
      <c r="B132" s="260"/>
      <c r="C132" s="261"/>
      <c r="D132" s="259"/>
      <c r="E132" s="259"/>
    </row>
    <row r="133" spans="2:5" ht="30">
      <c r="B133" s="260"/>
      <c r="C133" s="261"/>
      <c r="D133" s="259"/>
      <c r="E133" s="259"/>
    </row>
    <row r="134" spans="2:5" ht="30">
      <c r="B134" s="260"/>
      <c r="C134" s="261"/>
      <c r="D134" s="259"/>
      <c r="E134" s="259"/>
    </row>
    <row r="135" spans="2:5" ht="30">
      <c r="B135" s="260"/>
      <c r="C135" s="261"/>
      <c r="D135" s="259"/>
      <c r="E135" s="259"/>
    </row>
    <row r="136" spans="2:5" ht="30">
      <c r="B136" s="260"/>
      <c r="C136" s="261"/>
      <c r="D136" s="259"/>
      <c r="E136" s="259"/>
    </row>
    <row r="137" spans="2:5" ht="30">
      <c r="B137" s="260"/>
      <c r="C137" s="261"/>
      <c r="D137" s="259"/>
      <c r="E137" s="259"/>
    </row>
    <row r="138" spans="2:5" ht="30">
      <c r="B138" s="260"/>
      <c r="C138" s="261"/>
      <c r="D138" s="259"/>
      <c r="E138" s="259"/>
    </row>
    <row r="139" spans="2:5" ht="30">
      <c r="B139" s="260"/>
      <c r="C139" s="261"/>
      <c r="D139" s="259"/>
      <c r="E139" s="259"/>
    </row>
    <row r="140" spans="2:5" ht="30">
      <c r="B140" s="260"/>
      <c r="C140" s="261"/>
      <c r="D140" s="259"/>
      <c r="E140" s="259"/>
    </row>
    <row r="141" spans="2:5" ht="30">
      <c r="B141" s="260"/>
      <c r="C141" s="261"/>
      <c r="D141" s="259"/>
      <c r="E141" s="259"/>
    </row>
    <row r="142" spans="2:5" ht="30">
      <c r="B142" s="260"/>
      <c r="C142" s="261"/>
      <c r="D142" s="259"/>
      <c r="E142" s="259"/>
    </row>
    <row r="143" spans="2:5" ht="30">
      <c r="B143" s="260"/>
      <c r="C143" s="261"/>
      <c r="D143" s="259"/>
      <c r="E143" s="259"/>
    </row>
    <row r="144" spans="2:5" ht="30">
      <c r="B144" s="260"/>
      <c r="C144" s="261"/>
      <c r="D144" s="259"/>
      <c r="E144" s="259"/>
    </row>
    <row r="145" spans="2:5" ht="30">
      <c r="B145" s="260"/>
      <c r="C145" s="261"/>
      <c r="D145" s="259"/>
      <c r="E145" s="259"/>
    </row>
    <row r="146" spans="2:5" ht="30">
      <c r="B146" s="260"/>
      <c r="C146" s="261"/>
      <c r="D146" s="259"/>
      <c r="E146" s="259"/>
    </row>
    <row r="147" spans="2:5" ht="30">
      <c r="B147" s="260"/>
      <c r="C147" s="261"/>
      <c r="D147" s="259"/>
      <c r="E147" s="259"/>
    </row>
    <row r="148" spans="2:5" ht="30">
      <c r="B148" s="260"/>
      <c r="C148" s="261"/>
      <c r="D148" s="259"/>
      <c r="E148" s="259"/>
    </row>
    <row r="149" spans="2:5" ht="30">
      <c r="B149" s="260"/>
      <c r="C149" s="261"/>
      <c r="D149" s="259"/>
      <c r="E149" s="259"/>
    </row>
    <row r="150" spans="2:5" ht="30">
      <c r="B150" s="260"/>
      <c r="C150" s="261"/>
      <c r="D150" s="259"/>
      <c r="E150" s="259"/>
    </row>
    <row r="151" spans="2:5" ht="30">
      <c r="B151" s="260"/>
      <c r="C151" s="261"/>
      <c r="D151" s="259"/>
      <c r="E151" s="259"/>
    </row>
    <row r="152" spans="2:5" ht="30">
      <c r="B152" s="260"/>
      <c r="C152" s="261"/>
      <c r="D152" s="259"/>
      <c r="E152" s="259"/>
    </row>
    <row r="153" spans="2:5" ht="30">
      <c r="B153" s="260"/>
      <c r="C153" s="261"/>
      <c r="D153" s="259"/>
      <c r="E153" s="259"/>
    </row>
    <row r="154" spans="2:5" ht="30">
      <c r="B154" s="260"/>
      <c r="C154" s="261"/>
      <c r="D154" s="259"/>
      <c r="E154" s="259"/>
    </row>
    <row r="155" spans="2:5" ht="30">
      <c r="B155" s="260"/>
      <c r="C155" s="261"/>
      <c r="D155" s="259"/>
      <c r="E155" s="259"/>
    </row>
    <row r="156" spans="2:5" ht="30">
      <c r="B156" s="260"/>
      <c r="C156" s="261"/>
      <c r="D156" s="259"/>
      <c r="E156" s="259"/>
    </row>
    <row r="157" spans="2:5" ht="30">
      <c r="B157" s="260"/>
      <c r="C157" s="261"/>
      <c r="D157" s="259"/>
      <c r="E157" s="259"/>
    </row>
    <row r="158" spans="2:5" ht="30">
      <c r="B158" s="260"/>
      <c r="C158" s="261"/>
      <c r="D158" s="259"/>
      <c r="E158" s="259"/>
    </row>
    <row r="159" spans="2:5" ht="30">
      <c r="B159" s="260"/>
      <c r="C159" s="261"/>
      <c r="D159" s="259"/>
      <c r="E159" s="259"/>
    </row>
    <row r="160" spans="2:5" ht="30">
      <c r="B160" s="260"/>
      <c r="C160" s="261"/>
      <c r="D160" s="259"/>
      <c r="E160" s="259"/>
    </row>
    <row r="161" spans="2:5" ht="30">
      <c r="B161" s="260"/>
      <c r="C161" s="261"/>
      <c r="D161" s="259"/>
      <c r="E161" s="259"/>
    </row>
    <row r="162" spans="2:5" ht="30">
      <c r="B162" s="260"/>
      <c r="C162" s="261"/>
      <c r="D162" s="259"/>
      <c r="E162" s="259"/>
    </row>
    <row r="163" spans="2:5" ht="30">
      <c r="B163" s="260"/>
      <c r="C163" s="261"/>
      <c r="D163" s="259"/>
      <c r="E163" s="259"/>
    </row>
    <row r="164" spans="2:5" ht="30">
      <c r="B164" s="260"/>
      <c r="C164" s="261"/>
      <c r="D164" s="259"/>
      <c r="E164" s="259"/>
    </row>
    <row r="165" spans="2:5" ht="30">
      <c r="B165" s="260"/>
      <c r="C165" s="261"/>
      <c r="D165" s="259"/>
      <c r="E165" s="259"/>
    </row>
    <row r="166" spans="2:5" ht="30">
      <c r="B166" s="260"/>
      <c r="C166" s="261"/>
      <c r="D166" s="259"/>
      <c r="E166" s="259"/>
    </row>
    <row r="167" spans="2:5" ht="30">
      <c r="B167" s="260"/>
      <c r="C167" s="261"/>
      <c r="D167" s="259"/>
      <c r="E167" s="259"/>
    </row>
    <row r="168" spans="2:5" ht="30">
      <c r="B168" s="260"/>
      <c r="C168" s="261"/>
      <c r="D168" s="259"/>
      <c r="E168" s="259"/>
    </row>
    <row r="169" spans="2:5" ht="30">
      <c r="B169" s="260"/>
      <c r="C169" s="261"/>
      <c r="D169" s="259"/>
      <c r="E169" s="259"/>
    </row>
    <row r="170" spans="2:5" ht="30">
      <c r="B170" s="260"/>
      <c r="C170" s="261"/>
      <c r="D170" s="259"/>
      <c r="E170" s="259"/>
    </row>
    <row r="171" spans="2:5" ht="30">
      <c r="B171" s="260"/>
      <c r="C171" s="261"/>
      <c r="D171" s="259"/>
      <c r="E171" s="259"/>
    </row>
    <row r="172" spans="2:5" ht="30">
      <c r="B172" s="260"/>
      <c r="C172" s="261"/>
      <c r="D172" s="259"/>
      <c r="E172" s="259"/>
    </row>
    <row r="173" spans="2:5" ht="30">
      <c r="B173" s="260"/>
      <c r="C173" s="261"/>
      <c r="D173" s="259"/>
      <c r="E173" s="259"/>
    </row>
    <row r="174" spans="2:5" ht="30">
      <c r="B174" s="260"/>
      <c r="C174" s="261"/>
      <c r="D174" s="259"/>
      <c r="E174" s="259"/>
    </row>
    <row r="175" spans="2:5" ht="30">
      <c r="B175" s="260"/>
      <c r="C175" s="261"/>
      <c r="D175" s="259"/>
      <c r="E175" s="259"/>
    </row>
    <row r="176" spans="2:5" ht="30">
      <c r="B176" s="260"/>
      <c r="C176" s="261"/>
      <c r="D176" s="259"/>
      <c r="E176" s="259"/>
    </row>
    <row r="177" spans="2:5" ht="30">
      <c r="B177" s="260"/>
      <c r="C177" s="261"/>
      <c r="D177" s="259"/>
      <c r="E177" s="259"/>
    </row>
    <row r="178" spans="2:5" ht="30">
      <c r="B178" s="260"/>
      <c r="C178" s="261"/>
      <c r="D178" s="259"/>
      <c r="E178" s="259"/>
    </row>
    <row r="179" spans="2:5" ht="30">
      <c r="B179" s="260"/>
      <c r="C179" s="261"/>
      <c r="D179" s="259"/>
      <c r="E179" s="259"/>
    </row>
    <row r="180" spans="2:5" ht="30">
      <c r="B180" s="260"/>
      <c r="C180" s="261"/>
      <c r="D180" s="259"/>
      <c r="E180" s="259"/>
    </row>
    <row r="181" spans="2:4" ht="30">
      <c r="B181" s="260"/>
      <c r="C181" s="261"/>
      <c r="D181" s="259"/>
    </row>
    <row r="182" spans="2:4" ht="30">
      <c r="B182" s="260"/>
      <c r="C182" s="261"/>
      <c r="D182" s="259"/>
    </row>
    <row r="183" spans="2:4" ht="30">
      <c r="B183" s="260"/>
      <c r="C183" s="261"/>
      <c r="D183" s="259"/>
    </row>
    <row r="184" spans="2:4" ht="30">
      <c r="B184" s="260"/>
      <c r="C184" s="261"/>
      <c r="D184" s="259"/>
    </row>
    <row r="185" spans="2:4" ht="30">
      <c r="B185" s="260"/>
      <c r="C185" s="261"/>
      <c r="D185" s="259"/>
    </row>
    <row r="186" spans="2:4" ht="30">
      <c r="B186" s="260"/>
      <c r="C186" s="261"/>
      <c r="D186" s="259"/>
    </row>
    <row r="187" spans="2:4" ht="30">
      <c r="B187" s="260"/>
      <c r="C187" s="261"/>
      <c r="D187" s="259"/>
    </row>
    <row r="188" spans="2:4" ht="30">
      <c r="B188" s="260"/>
      <c r="C188" s="261"/>
      <c r="D188" s="259"/>
    </row>
    <row r="189" spans="2:4" ht="30">
      <c r="B189" s="260"/>
      <c r="C189" s="261"/>
      <c r="D189" s="259"/>
    </row>
    <row r="190" spans="2:4" ht="30">
      <c r="B190" s="260"/>
      <c r="C190" s="261"/>
      <c r="D190" s="259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3"/>
  <sheetViews>
    <sheetView showGridLines="0" zoomScale="70" zoomScaleNormal="70" zoomScalePageLayoutView="0" workbookViewId="0" topLeftCell="A1">
      <selection activeCell="M27" sqref="M27"/>
    </sheetView>
  </sheetViews>
  <sheetFormatPr defaultColWidth="9.140625" defaultRowHeight="12.75"/>
  <cols>
    <col min="1" max="1" width="15.8515625" style="948" bestFit="1" customWidth="1"/>
    <col min="2" max="2" width="12.140625" style="948" bestFit="1" customWidth="1"/>
    <col min="3" max="3" width="10.421875" style="948" bestFit="1" customWidth="1"/>
    <col min="4" max="4" width="10.7109375" style="948" bestFit="1" customWidth="1"/>
    <col min="5" max="5" width="11.28125" style="948" bestFit="1" customWidth="1"/>
    <col min="6" max="6" width="13.140625" style="948" bestFit="1" customWidth="1"/>
    <col min="7" max="7" width="10.28125" style="948" bestFit="1" customWidth="1"/>
    <col min="8" max="8" width="10.00390625" style="948" bestFit="1" customWidth="1"/>
    <col min="9" max="9" width="10.421875" style="948" bestFit="1" customWidth="1"/>
    <col min="10" max="10" width="14.57421875" style="948" bestFit="1" customWidth="1"/>
    <col min="11" max="12" width="10.57421875" style="948" bestFit="1" customWidth="1"/>
    <col min="13" max="13" width="13.7109375" style="948" bestFit="1" customWidth="1"/>
    <col min="14" max="14" width="12.8515625" style="948" bestFit="1" customWidth="1"/>
    <col min="15" max="15" width="11.7109375" style="948" bestFit="1" customWidth="1"/>
    <col min="16" max="16" width="8.8515625" style="948" bestFit="1" customWidth="1"/>
    <col min="17" max="17" width="17.421875" style="948" customWidth="1"/>
    <col min="18" max="18" width="13.8515625" style="948" customWidth="1"/>
    <col min="19" max="19" width="5.00390625" style="948" customWidth="1"/>
    <col min="20" max="16384" width="9.140625" style="948" customWidth="1"/>
  </cols>
  <sheetData>
    <row r="2" spans="1:19" ht="26.25">
      <c r="A2" s="945" t="s">
        <v>374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7"/>
      <c r="S2" s="946"/>
    </row>
    <row r="3" spans="1:19" ht="23.25" thickBot="1">
      <c r="A3" s="949" t="s">
        <v>375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7"/>
      <c r="S3" s="946"/>
    </row>
    <row r="4" spans="1:19" ht="16.5" thickTop="1">
      <c r="A4" s="950" t="s">
        <v>376</v>
      </c>
      <c r="B4" s="951" t="s">
        <v>56</v>
      </c>
      <c r="C4" s="951" t="s">
        <v>377</v>
      </c>
      <c r="D4" s="952" t="s">
        <v>378</v>
      </c>
      <c r="E4" s="951" t="s">
        <v>379</v>
      </c>
      <c r="F4" s="951" t="s">
        <v>100</v>
      </c>
      <c r="G4" s="951" t="s">
        <v>101</v>
      </c>
      <c r="H4" s="952" t="s">
        <v>380</v>
      </c>
      <c r="I4" s="951" t="s">
        <v>381</v>
      </c>
      <c r="J4" s="951" t="s">
        <v>382</v>
      </c>
      <c r="K4" s="951" t="s">
        <v>102</v>
      </c>
      <c r="L4" s="952" t="s">
        <v>383</v>
      </c>
      <c r="M4" s="951" t="s">
        <v>103</v>
      </c>
      <c r="N4" s="951" t="s">
        <v>104</v>
      </c>
      <c r="O4" s="951" t="s">
        <v>105</v>
      </c>
      <c r="P4" s="951" t="s">
        <v>384</v>
      </c>
      <c r="Q4" s="953"/>
      <c r="R4" s="954"/>
      <c r="S4" s="955" t="s">
        <v>385</v>
      </c>
    </row>
    <row r="5" spans="1:19" ht="15.75">
      <c r="A5" s="956" t="s">
        <v>25</v>
      </c>
      <c r="B5" s="957" t="s">
        <v>28</v>
      </c>
      <c r="C5" s="957" t="s">
        <v>386</v>
      </c>
      <c r="D5" s="957" t="s">
        <v>387</v>
      </c>
      <c r="E5" s="957" t="s">
        <v>106</v>
      </c>
      <c r="F5" s="957" t="s">
        <v>107</v>
      </c>
      <c r="G5" s="957" t="s">
        <v>388</v>
      </c>
      <c r="H5" s="957" t="s">
        <v>389</v>
      </c>
      <c r="I5" s="957" t="s">
        <v>108</v>
      </c>
      <c r="J5" s="957" t="s">
        <v>390</v>
      </c>
      <c r="K5" s="957" t="s">
        <v>109</v>
      </c>
      <c r="L5" s="957" t="s">
        <v>110</v>
      </c>
      <c r="M5" s="957" t="s">
        <v>111</v>
      </c>
      <c r="N5" s="957" t="s">
        <v>112</v>
      </c>
      <c r="O5" s="957" t="s">
        <v>113</v>
      </c>
      <c r="P5" s="957" t="s">
        <v>114</v>
      </c>
      <c r="Q5" s="958" t="s">
        <v>88</v>
      </c>
      <c r="R5" s="959" t="s">
        <v>391</v>
      </c>
      <c r="S5" s="960" t="s">
        <v>83</v>
      </c>
    </row>
    <row r="6" spans="1:19" ht="16.5" thickBot="1">
      <c r="A6" s="961" t="s">
        <v>44</v>
      </c>
      <c r="B6" s="962" t="s">
        <v>392</v>
      </c>
      <c r="C6" s="962" t="s">
        <v>115</v>
      </c>
      <c r="D6" s="962" t="s">
        <v>393</v>
      </c>
      <c r="E6" s="962" t="s">
        <v>4</v>
      </c>
      <c r="F6" s="962" t="s">
        <v>4</v>
      </c>
      <c r="G6" s="962" t="s">
        <v>394</v>
      </c>
      <c r="H6" s="962" t="s">
        <v>116</v>
      </c>
      <c r="I6" s="962"/>
      <c r="J6" s="962" t="s">
        <v>395</v>
      </c>
      <c r="K6" s="962"/>
      <c r="L6" s="962" t="s">
        <v>116</v>
      </c>
      <c r="M6" s="962"/>
      <c r="N6" s="962"/>
      <c r="O6" s="962"/>
      <c r="P6" s="962"/>
      <c r="Q6" s="963"/>
      <c r="R6" s="964"/>
      <c r="S6" s="965"/>
    </row>
    <row r="7" spans="1:19" ht="21" thickTop="1">
      <c r="A7" s="966">
        <v>1384</v>
      </c>
      <c r="B7" s="967">
        <v>0</v>
      </c>
      <c r="C7" s="967">
        <v>0</v>
      </c>
      <c r="D7" s="967">
        <v>0</v>
      </c>
      <c r="E7" s="967">
        <v>0</v>
      </c>
      <c r="F7" s="967">
        <v>0</v>
      </c>
      <c r="G7" s="967">
        <v>0</v>
      </c>
      <c r="H7" s="967">
        <v>0</v>
      </c>
      <c r="I7" s="967">
        <v>0</v>
      </c>
      <c r="J7" s="967">
        <v>0</v>
      </c>
      <c r="K7" s="967">
        <v>1384</v>
      </c>
      <c r="L7" s="967">
        <v>0</v>
      </c>
      <c r="M7" s="967">
        <v>0</v>
      </c>
      <c r="N7" s="967">
        <v>0</v>
      </c>
      <c r="O7" s="967">
        <v>0</v>
      </c>
      <c r="P7" s="967">
        <v>0</v>
      </c>
      <c r="Q7" s="968" t="s">
        <v>396</v>
      </c>
      <c r="R7" s="969" t="s">
        <v>397</v>
      </c>
      <c r="S7" s="970">
        <v>1</v>
      </c>
    </row>
    <row r="8" spans="1:19" ht="20.25">
      <c r="A8" s="966">
        <v>2371</v>
      </c>
      <c r="B8" s="967">
        <v>2143</v>
      </c>
      <c r="C8" s="967">
        <v>0</v>
      </c>
      <c r="D8" s="967">
        <v>0</v>
      </c>
      <c r="E8" s="967">
        <v>0</v>
      </c>
      <c r="F8" s="967">
        <v>0</v>
      </c>
      <c r="G8" s="967">
        <v>0</v>
      </c>
      <c r="H8" s="967">
        <v>0</v>
      </c>
      <c r="I8" s="967">
        <v>0</v>
      </c>
      <c r="J8" s="967">
        <v>0</v>
      </c>
      <c r="K8" s="967">
        <v>228</v>
      </c>
      <c r="L8" s="967">
        <v>0</v>
      </c>
      <c r="M8" s="967">
        <v>0</v>
      </c>
      <c r="N8" s="967">
        <v>0</v>
      </c>
      <c r="O8" s="967">
        <v>0</v>
      </c>
      <c r="P8" s="967">
        <v>0</v>
      </c>
      <c r="Q8" s="968" t="s">
        <v>398</v>
      </c>
      <c r="R8" s="969" t="s">
        <v>399</v>
      </c>
      <c r="S8" s="970">
        <v>2</v>
      </c>
    </row>
    <row r="9" spans="1:19" ht="20.25">
      <c r="A9" s="966">
        <v>0</v>
      </c>
      <c r="B9" s="967">
        <v>0</v>
      </c>
      <c r="C9" s="967">
        <v>0</v>
      </c>
      <c r="D9" s="967">
        <v>0</v>
      </c>
      <c r="E9" s="967">
        <v>0</v>
      </c>
      <c r="F9" s="967">
        <v>0</v>
      </c>
      <c r="G9" s="967">
        <v>0</v>
      </c>
      <c r="H9" s="967">
        <v>0</v>
      </c>
      <c r="I9" s="967">
        <v>0</v>
      </c>
      <c r="J9" s="967">
        <v>0</v>
      </c>
      <c r="K9" s="967">
        <v>0</v>
      </c>
      <c r="L9" s="967">
        <v>0</v>
      </c>
      <c r="M9" s="967">
        <v>0</v>
      </c>
      <c r="N9" s="967">
        <v>0</v>
      </c>
      <c r="O9" s="967">
        <v>0</v>
      </c>
      <c r="P9" s="967">
        <v>0</v>
      </c>
      <c r="Q9" s="968" t="s">
        <v>400</v>
      </c>
      <c r="R9" s="969" t="s">
        <v>401</v>
      </c>
      <c r="S9" s="970">
        <v>3</v>
      </c>
    </row>
    <row r="10" spans="1:19" ht="20.25">
      <c r="A10" s="966">
        <v>341</v>
      </c>
      <c r="B10" s="967">
        <v>0</v>
      </c>
      <c r="C10" s="967">
        <v>0</v>
      </c>
      <c r="D10" s="967">
        <v>0</v>
      </c>
      <c r="E10" s="967">
        <v>0</v>
      </c>
      <c r="F10" s="967">
        <v>0</v>
      </c>
      <c r="G10" s="967">
        <v>0</v>
      </c>
      <c r="H10" s="967">
        <v>0</v>
      </c>
      <c r="I10" s="967">
        <v>0</v>
      </c>
      <c r="J10" s="967">
        <v>0</v>
      </c>
      <c r="K10" s="967">
        <v>341</v>
      </c>
      <c r="L10" s="967">
        <v>0</v>
      </c>
      <c r="M10" s="967">
        <v>0</v>
      </c>
      <c r="N10" s="967">
        <v>0</v>
      </c>
      <c r="O10" s="967">
        <v>0</v>
      </c>
      <c r="P10" s="967">
        <v>0</v>
      </c>
      <c r="Q10" s="968" t="s">
        <v>402</v>
      </c>
      <c r="R10" s="969" t="s">
        <v>403</v>
      </c>
      <c r="S10" s="970">
        <v>4</v>
      </c>
    </row>
    <row r="11" spans="1:19" ht="20.25">
      <c r="A11" s="966">
        <v>0</v>
      </c>
      <c r="B11" s="967">
        <v>0</v>
      </c>
      <c r="C11" s="967">
        <v>0</v>
      </c>
      <c r="D11" s="967">
        <v>0</v>
      </c>
      <c r="E11" s="967">
        <v>0</v>
      </c>
      <c r="F11" s="967">
        <v>0</v>
      </c>
      <c r="G11" s="967">
        <v>0</v>
      </c>
      <c r="H11" s="967">
        <v>0</v>
      </c>
      <c r="I11" s="967">
        <v>0</v>
      </c>
      <c r="J11" s="967">
        <v>0</v>
      </c>
      <c r="K11" s="967">
        <v>0</v>
      </c>
      <c r="L11" s="967">
        <v>0</v>
      </c>
      <c r="M11" s="967">
        <v>0</v>
      </c>
      <c r="N11" s="967">
        <v>0</v>
      </c>
      <c r="O11" s="967">
        <v>0</v>
      </c>
      <c r="P11" s="967">
        <v>0</v>
      </c>
      <c r="Q11" s="968" t="s">
        <v>404</v>
      </c>
      <c r="R11" s="969" t="s">
        <v>405</v>
      </c>
      <c r="S11" s="970">
        <v>5</v>
      </c>
    </row>
    <row r="12" spans="1:19" ht="20.25">
      <c r="A12" s="966">
        <v>199</v>
      </c>
      <c r="B12" s="967">
        <v>0</v>
      </c>
      <c r="C12" s="967">
        <v>0</v>
      </c>
      <c r="D12" s="967">
        <v>0</v>
      </c>
      <c r="E12" s="967">
        <v>0</v>
      </c>
      <c r="F12" s="967">
        <v>0</v>
      </c>
      <c r="G12" s="967">
        <v>0</v>
      </c>
      <c r="H12" s="967">
        <v>0</v>
      </c>
      <c r="I12" s="967">
        <v>0</v>
      </c>
      <c r="J12" s="967">
        <v>0</v>
      </c>
      <c r="K12" s="967">
        <v>199</v>
      </c>
      <c r="L12" s="967">
        <v>0</v>
      </c>
      <c r="M12" s="967">
        <v>0</v>
      </c>
      <c r="N12" s="967">
        <v>0</v>
      </c>
      <c r="O12" s="967">
        <v>0</v>
      </c>
      <c r="P12" s="967">
        <v>0</v>
      </c>
      <c r="Q12" s="968" t="s">
        <v>406</v>
      </c>
      <c r="R12" s="969" t="s">
        <v>407</v>
      </c>
      <c r="S12" s="970">
        <v>6</v>
      </c>
    </row>
    <row r="13" spans="1:19" ht="20.25">
      <c r="A13" s="966">
        <v>11819</v>
      </c>
      <c r="B13" s="967">
        <v>0</v>
      </c>
      <c r="C13" s="967">
        <v>0</v>
      </c>
      <c r="D13" s="967">
        <v>0</v>
      </c>
      <c r="E13" s="967">
        <v>0</v>
      </c>
      <c r="F13" s="967">
        <v>0</v>
      </c>
      <c r="G13" s="967">
        <v>0</v>
      </c>
      <c r="H13" s="967">
        <v>0</v>
      </c>
      <c r="I13" s="967">
        <v>0</v>
      </c>
      <c r="J13" s="967">
        <v>0</v>
      </c>
      <c r="K13" s="967">
        <v>11819</v>
      </c>
      <c r="L13" s="967">
        <v>0</v>
      </c>
      <c r="M13" s="967">
        <v>0</v>
      </c>
      <c r="N13" s="967">
        <v>0</v>
      </c>
      <c r="O13" s="967">
        <v>0</v>
      </c>
      <c r="P13" s="967">
        <v>0</v>
      </c>
      <c r="Q13" s="968" t="s">
        <v>408</v>
      </c>
      <c r="R13" s="969" t="s">
        <v>409</v>
      </c>
      <c r="S13" s="970">
        <v>7</v>
      </c>
    </row>
    <row r="14" spans="1:19" ht="20.25">
      <c r="A14" s="966">
        <v>0</v>
      </c>
      <c r="B14" s="967">
        <v>0</v>
      </c>
      <c r="C14" s="967">
        <v>0</v>
      </c>
      <c r="D14" s="967">
        <v>0</v>
      </c>
      <c r="E14" s="967">
        <v>0</v>
      </c>
      <c r="F14" s="967">
        <v>0</v>
      </c>
      <c r="G14" s="967">
        <v>0</v>
      </c>
      <c r="H14" s="967">
        <v>0</v>
      </c>
      <c r="I14" s="967">
        <v>0</v>
      </c>
      <c r="J14" s="967">
        <v>0</v>
      </c>
      <c r="K14" s="967">
        <v>0</v>
      </c>
      <c r="L14" s="971">
        <v>0</v>
      </c>
      <c r="M14" s="967">
        <v>0</v>
      </c>
      <c r="N14" s="967">
        <v>0</v>
      </c>
      <c r="O14" s="967">
        <v>0</v>
      </c>
      <c r="P14" s="967">
        <v>0</v>
      </c>
      <c r="Q14" s="968" t="s">
        <v>410</v>
      </c>
      <c r="R14" s="969" t="s">
        <v>411</v>
      </c>
      <c r="S14" s="970">
        <v>8</v>
      </c>
    </row>
    <row r="15" spans="1:19" ht="20.25">
      <c r="A15" s="966">
        <v>0</v>
      </c>
      <c r="B15" s="967">
        <v>0</v>
      </c>
      <c r="C15" s="967">
        <v>0</v>
      </c>
      <c r="D15" s="967">
        <v>0</v>
      </c>
      <c r="E15" s="967">
        <v>0</v>
      </c>
      <c r="F15" s="967">
        <v>0</v>
      </c>
      <c r="G15" s="967">
        <v>0</v>
      </c>
      <c r="H15" s="967">
        <v>0</v>
      </c>
      <c r="I15" s="967">
        <v>0</v>
      </c>
      <c r="J15" s="967">
        <v>0</v>
      </c>
      <c r="K15" s="967">
        <v>0</v>
      </c>
      <c r="L15" s="967">
        <v>0</v>
      </c>
      <c r="M15" s="967">
        <v>0</v>
      </c>
      <c r="N15" s="967">
        <v>0</v>
      </c>
      <c r="O15" s="967">
        <v>0</v>
      </c>
      <c r="P15" s="967">
        <v>0</v>
      </c>
      <c r="Q15" s="968" t="s">
        <v>412</v>
      </c>
      <c r="R15" s="969" t="s">
        <v>413</v>
      </c>
      <c r="S15" s="970">
        <v>9</v>
      </c>
    </row>
    <row r="16" spans="1:19" ht="20.25">
      <c r="A16" s="966">
        <v>0</v>
      </c>
      <c r="B16" s="967">
        <v>0</v>
      </c>
      <c r="C16" s="967">
        <v>0</v>
      </c>
      <c r="D16" s="967">
        <v>0</v>
      </c>
      <c r="E16" s="967">
        <v>0</v>
      </c>
      <c r="F16" s="967">
        <v>0</v>
      </c>
      <c r="G16" s="967">
        <v>0</v>
      </c>
      <c r="H16" s="967">
        <v>0</v>
      </c>
      <c r="I16" s="967">
        <v>0</v>
      </c>
      <c r="J16" s="967">
        <v>0</v>
      </c>
      <c r="K16" s="967">
        <v>0</v>
      </c>
      <c r="L16" s="967">
        <v>0</v>
      </c>
      <c r="M16" s="967">
        <v>0</v>
      </c>
      <c r="N16" s="967">
        <v>0</v>
      </c>
      <c r="O16" s="967">
        <v>0</v>
      </c>
      <c r="P16" s="967">
        <v>0</v>
      </c>
      <c r="Q16" s="968" t="s">
        <v>414</v>
      </c>
      <c r="R16" s="969" t="s">
        <v>415</v>
      </c>
      <c r="S16" s="970">
        <v>10</v>
      </c>
    </row>
    <row r="17" spans="1:19" ht="20.25">
      <c r="A17" s="966">
        <v>0</v>
      </c>
      <c r="B17" s="967">
        <v>0</v>
      </c>
      <c r="C17" s="967">
        <v>0</v>
      </c>
      <c r="D17" s="967">
        <v>0</v>
      </c>
      <c r="E17" s="967">
        <v>0</v>
      </c>
      <c r="F17" s="967">
        <v>0</v>
      </c>
      <c r="G17" s="967">
        <v>0</v>
      </c>
      <c r="H17" s="967">
        <v>0</v>
      </c>
      <c r="I17" s="967">
        <v>0</v>
      </c>
      <c r="J17" s="967">
        <v>0</v>
      </c>
      <c r="K17" s="967">
        <v>0</v>
      </c>
      <c r="L17" s="967">
        <v>0</v>
      </c>
      <c r="M17" s="967">
        <v>0</v>
      </c>
      <c r="N17" s="967">
        <v>0</v>
      </c>
      <c r="O17" s="967">
        <v>0</v>
      </c>
      <c r="P17" s="967">
        <v>0</v>
      </c>
      <c r="Q17" s="968" t="s">
        <v>416</v>
      </c>
      <c r="R17" s="969" t="s">
        <v>417</v>
      </c>
      <c r="S17" s="970">
        <v>11</v>
      </c>
    </row>
    <row r="18" spans="1:19" ht="20.25">
      <c r="A18" s="966">
        <v>0</v>
      </c>
      <c r="B18" s="967">
        <v>0</v>
      </c>
      <c r="C18" s="967">
        <v>0</v>
      </c>
      <c r="D18" s="967">
        <v>0</v>
      </c>
      <c r="E18" s="967">
        <v>0</v>
      </c>
      <c r="F18" s="967">
        <v>0</v>
      </c>
      <c r="G18" s="967">
        <v>0</v>
      </c>
      <c r="H18" s="967">
        <v>0</v>
      </c>
      <c r="I18" s="967">
        <v>0</v>
      </c>
      <c r="J18" s="967">
        <v>0</v>
      </c>
      <c r="K18" s="967">
        <v>0</v>
      </c>
      <c r="L18" s="967">
        <v>0</v>
      </c>
      <c r="M18" s="967">
        <v>0</v>
      </c>
      <c r="N18" s="967">
        <v>0</v>
      </c>
      <c r="O18" s="967">
        <v>0</v>
      </c>
      <c r="P18" s="967">
        <v>0</v>
      </c>
      <c r="Q18" s="968" t="s">
        <v>418</v>
      </c>
      <c r="R18" s="969" t="s">
        <v>419</v>
      </c>
      <c r="S18" s="970">
        <v>12</v>
      </c>
    </row>
    <row r="19" spans="1:19" ht="20.25">
      <c r="A19" s="966">
        <v>10</v>
      </c>
      <c r="B19" s="967">
        <v>0</v>
      </c>
      <c r="C19" s="967">
        <v>0</v>
      </c>
      <c r="D19" s="967">
        <v>0</v>
      </c>
      <c r="E19" s="967">
        <v>0</v>
      </c>
      <c r="F19" s="967">
        <v>0</v>
      </c>
      <c r="G19" s="971">
        <v>0</v>
      </c>
      <c r="H19" s="967">
        <v>0</v>
      </c>
      <c r="I19" s="967">
        <v>0</v>
      </c>
      <c r="J19" s="967">
        <v>0</v>
      </c>
      <c r="K19" s="967">
        <v>10</v>
      </c>
      <c r="L19" s="967">
        <v>0</v>
      </c>
      <c r="M19" s="967">
        <v>0</v>
      </c>
      <c r="N19" s="967">
        <v>0</v>
      </c>
      <c r="O19" s="967">
        <v>0</v>
      </c>
      <c r="P19" s="967">
        <v>0</v>
      </c>
      <c r="Q19" s="968" t="s">
        <v>420</v>
      </c>
      <c r="R19" s="969" t="s">
        <v>421</v>
      </c>
      <c r="S19" s="970">
        <v>13</v>
      </c>
    </row>
    <row r="20" spans="1:19" ht="20.25">
      <c r="A20" s="966">
        <v>0</v>
      </c>
      <c r="B20" s="967">
        <v>0</v>
      </c>
      <c r="C20" s="967">
        <v>0</v>
      </c>
      <c r="D20" s="967">
        <v>0</v>
      </c>
      <c r="E20" s="967">
        <v>0</v>
      </c>
      <c r="F20" s="967">
        <v>0</v>
      </c>
      <c r="G20" s="967">
        <v>0</v>
      </c>
      <c r="H20" s="967">
        <v>0</v>
      </c>
      <c r="I20" s="967">
        <v>0</v>
      </c>
      <c r="J20" s="967">
        <v>0</v>
      </c>
      <c r="K20" s="967">
        <v>0</v>
      </c>
      <c r="L20" s="967">
        <v>0</v>
      </c>
      <c r="M20" s="967">
        <v>0</v>
      </c>
      <c r="N20" s="967">
        <v>0</v>
      </c>
      <c r="O20" s="967">
        <v>0</v>
      </c>
      <c r="P20" s="967">
        <v>0</v>
      </c>
      <c r="Q20" s="968" t="s">
        <v>422</v>
      </c>
      <c r="R20" s="969" t="s">
        <v>423</v>
      </c>
      <c r="S20" s="970">
        <v>14</v>
      </c>
    </row>
    <row r="21" spans="1:19" ht="20.25">
      <c r="A21" s="966">
        <v>0</v>
      </c>
      <c r="B21" s="967">
        <v>0</v>
      </c>
      <c r="C21" s="967">
        <v>0</v>
      </c>
      <c r="D21" s="967">
        <v>0</v>
      </c>
      <c r="E21" s="967">
        <v>0</v>
      </c>
      <c r="F21" s="967">
        <v>0</v>
      </c>
      <c r="G21" s="967">
        <v>0</v>
      </c>
      <c r="H21" s="967">
        <v>0</v>
      </c>
      <c r="I21" s="967">
        <v>0</v>
      </c>
      <c r="J21" s="967">
        <v>0</v>
      </c>
      <c r="K21" s="967">
        <v>0</v>
      </c>
      <c r="L21" s="967">
        <v>0</v>
      </c>
      <c r="M21" s="967">
        <v>0</v>
      </c>
      <c r="N21" s="967">
        <v>0</v>
      </c>
      <c r="O21" s="967">
        <v>0</v>
      </c>
      <c r="P21" s="967">
        <v>0</v>
      </c>
      <c r="Q21" s="968" t="s">
        <v>424</v>
      </c>
      <c r="R21" s="969" t="s">
        <v>425</v>
      </c>
      <c r="S21" s="970">
        <v>15</v>
      </c>
    </row>
    <row r="22" spans="1:19" ht="20.25">
      <c r="A22" s="966">
        <v>1792</v>
      </c>
      <c r="B22" s="967">
        <v>1761</v>
      </c>
      <c r="C22" s="967">
        <v>0</v>
      </c>
      <c r="D22" s="967">
        <v>0</v>
      </c>
      <c r="E22" s="967">
        <v>0</v>
      </c>
      <c r="F22" s="967">
        <v>0</v>
      </c>
      <c r="G22" s="967">
        <v>0</v>
      </c>
      <c r="H22" s="967">
        <v>0</v>
      </c>
      <c r="I22" s="967">
        <v>0</v>
      </c>
      <c r="J22" s="967">
        <v>0</v>
      </c>
      <c r="K22" s="967">
        <v>31</v>
      </c>
      <c r="L22" s="967">
        <v>0</v>
      </c>
      <c r="M22" s="967">
        <v>0</v>
      </c>
      <c r="N22" s="967">
        <v>0</v>
      </c>
      <c r="O22" s="967">
        <v>0</v>
      </c>
      <c r="P22" s="967">
        <v>0</v>
      </c>
      <c r="Q22" s="968" t="s">
        <v>426</v>
      </c>
      <c r="R22" s="969" t="s">
        <v>427</v>
      </c>
      <c r="S22" s="970">
        <v>16</v>
      </c>
    </row>
    <row r="23" spans="1:19" ht="20.25">
      <c r="A23" s="966">
        <v>0</v>
      </c>
      <c r="B23" s="967">
        <v>0</v>
      </c>
      <c r="C23" s="967">
        <v>0</v>
      </c>
      <c r="D23" s="967">
        <v>0</v>
      </c>
      <c r="E23" s="967">
        <v>0</v>
      </c>
      <c r="F23" s="967">
        <v>0</v>
      </c>
      <c r="G23" s="967">
        <v>0</v>
      </c>
      <c r="H23" s="967">
        <v>0</v>
      </c>
      <c r="I23" s="967">
        <v>0</v>
      </c>
      <c r="J23" s="967">
        <v>0</v>
      </c>
      <c r="K23" s="967">
        <v>0</v>
      </c>
      <c r="L23" s="967">
        <v>0</v>
      </c>
      <c r="M23" s="967">
        <v>0</v>
      </c>
      <c r="N23" s="967">
        <v>0</v>
      </c>
      <c r="O23" s="967">
        <v>0</v>
      </c>
      <c r="P23" s="967">
        <v>0</v>
      </c>
      <c r="Q23" s="968" t="s">
        <v>428</v>
      </c>
      <c r="R23" s="969" t="s">
        <v>429</v>
      </c>
      <c r="S23" s="970">
        <v>17</v>
      </c>
    </row>
    <row r="24" spans="1:19" ht="20.25">
      <c r="A24" s="966">
        <v>245748</v>
      </c>
      <c r="B24" s="967">
        <v>196248</v>
      </c>
      <c r="C24" s="967">
        <v>0</v>
      </c>
      <c r="D24" s="967">
        <v>0</v>
      </c>
      <c r="E24" s="971">
        <v>49500</v>
      </c>
      <c r="F24" s="967">
        <v>0</v>
      </c>
      <c r="G24" s="967">
        <v>0</v>
      </c>
      <c r="H24" s="967">
        <v>0</v>
      </c>
      <c r="I24" s="967">
        <v>0</v>
      </c>
      <c r="J24" s="967">
        <v>0</v>
      </c>
      <c r="K24" s="967">
        <v>0</v>
      </c>
      <c r="L24" s="967">
        <v>0</v>
      </c>
      <c r="M24" s="967">
        <v>0</v>
      </c>
      <c r="N24" s="967">
        <v>0</v>
      </c>
      <c r="O24" s="967">
        <v>0</v>
      </c>
      <c r="P24" s="967">
        <v>0</v>
      </c>
      <c r="Q24" s="968" t="s">
        <v>430</v>
      </c>
      <c r="R24" s="969" t="s">
        <v>72</v>
      </c>
      <c r="S24" s="970">
        <v>18</v>
      </c>
    </row>
    <row r="25" spans="1:19" ht="20.25">
      <c r="A25" s="966">
        <v>0</v>
      </c>
      <c r="B25" s="967">
        <v>0</v>
      </c>
      <c r="C25" s="967">
        <v>0</v>
      </c>
      <c r="D25" s="967">
        <v>0</v>
      </c>
      <c r="E25" s="967">
        <v>0</v>
      </c>
      <c r="F25" s="967">
        <v>0</v>
      </c>
      <c r="G25" s="967">
        <v>0</v>
      </c>
      <c r="H25" s="967">
        <v>0</v>
      </c>
      <c r="I25" s="967">
        <v>0</v>
      </c>
      <c r="J25" s="967">
        <v>0</v>
      </c>
      <c r="K25" s="967">
        <v>0</v>
      </c>
      <c r="L25" s="967">
        <v>0</v>
      </c>
      <c r="M25" s="967">
        <v>0</v>
      </c>
      <c r="N25" s="967">
        <v>0</v>
      </c>
      <c r="O25" s="967">
        <v>0</v>
      </c>
      <c r="P25" s="967">
        <v>0</v>
      </c>
      <c r="Q25" s="968" t="s">
        <v>431</v>
      </c>
      <c r="R25" s="969" t="s">
        <v>432</v>
      </c>
      <c r="S25" s="970">
        <v>19</v>
      </c>
    </row>
    <row r="26" spans="1:19" ht="20.25">
      <c r="A26" s="966">
        <v>69480</v>
      </c>
      <c r="B26" s="967">
        <v>0</v>
      </c>
      <c r="C26" s="967">
        <v>0</v>
      </c>
      <c r="D26" s="967">
        <v>0</v>
      </c>
      <c r="E26" s="967">
        <v>63000</v>
      </c>
      <c r="F26" s="967">
        <v>0</v>
      </c>
      <c r="G26" s="967">
        <v>0</v>
      </c>
      <c r="H26" s="967">
        <v>0</v>
      </c>
      <c r="I26" s="967">
        <v>0</v>
      </c>
      <c r="J26" s="967">
        <v>6480</v>
      </c>
      <c r="K26" s="967">
        <v>0</v>
      </c>
      <c r="L26" s="967">
        <v>0</v>
      </c>
      <c r="M26" s="967">
        <v>0</v>
      </c>
      <c r="N26" s="967">
        <v>0</v>
      </c>
      <c r="O26" s="967">
        <v>0</v>
      </c>
      <c r="P26" s="967">
        <v>0</v>
      </c>
      <c r="Q26" s="968" t="s">
        <v>433</v>
      </c>
      <c r="R26" s="969" t="s">
        <v>434</v>
      </c>
      <c r="S26" s="970">
        <v>20</v>
      </c>
    </row>
    <row r="27" spans="1:19" ht="20.25">
      <c r="A27" s="966">
        <v>0</v>
      </c>
      <c r="B27" s="967">
        <v>0</v>
      </c>
      <c r="C27" s="967">
        <v>0</v>
      </c>
      <c r="D27" s="967">
        <v>0</v>
      </c>
      <c r="E27" s="967">
        <v>0</v>
      </c>
      <c r="F27" s="967">
        <v>0</v>
      </c>
      <c r="G27" s="967">
        <v>0</v>
      </c>
      <c r="H27" s="967">
        <v>0</v>
      </c>
      <c r="I27" s="967">
        <v>0</v>
      </c>
      <c r="J27" s="967">
        <v>0</v>
      </c>
      <c r="K27" s="967">
        <v>0</v>
      </c>
      <c r="L27" s="967">
        <v>0</v>
      </c>
      <c r="M27" s="967">
        <v>0</v>
      </c>
      <c r="N27" s="967">
        <v>0</v>
      </c>
      <c r="O27" s="967">
        <v>0</v>
      </c>
      <c r="P27" s="967">
        <v>0</v>
      </c>
      <c r="Q27" s="968" t="s">
        <v>143</v>
      </c>
      <c r="R27" s="969" t="s">
        <v>435</v>
      </c>
      <c r="S27" s="970">
        <v>21</v>
      </c>
    </row>
    <row r="28" spans="1:19" ht="20.25">
      <c r="A28" s="966">
        <v>0</v>
      </c>
      <c r="B28" s="967">
        <v>0</v>
      </c>
      <c r="C28" s="967">
        <v>0</v>
      </c>
      <c r="D28" s="967">
        <v>0</v>
      </c>
      <c r="E28" s="967">
        <v>0</v>
      </c>
      <c r="F28" s="967">
        <v>0</v>
      </c>
      <c r="G28" s="967">
        <v>0</v>
      </c>
      <c r="H28" s="967">
        <v>0</v>
      </c>
      <c r="I28" s="967">
        <v>0</v>
      </c>
      <c r="J28" s="967">
        <v>0</v>
      </c>
      <c r="K28" s="967">
        <v>0</v>
      </c>
      <c r="L28" s="967">
        <v>0</v>
      </c>
      <c r="M28" s="967">
        <v>0</v>
      </c>
      <c r="N28" s="967">
        <v>0</v>
      </c>
      <c r="O28" s="967">
        <v>0</v>
      </c>
      <c r="P28" s="967">
        <v>0</v>
      </c>
      <c r="Q28" s="968" t="s">
        <v>216</v>
      </c>
      <c r="R28" s="969" t="s">
        <v>436</v>
      </c>
      <c r="S28" s="970">
        <v>22</v>
      </c>
    </row>
    <row r="29" spans="1:19" ht="20.25">
      <c r="A29" s="966">
        <v>0</v>
      </c>
      <c r="B29" s="967">
        <v>0</v>
      </c>
      <c r="C29" s="967">
        <v>0</v>
      </c>
      <c r="D29" s="967">
        <v>0</v>
      </c>
      <c r="E29" s="967">
        <v>0</v>
      </c>
      <c r="F29" s="967">
        <v>0</v>
      </c>
      <c r="G29" s="967">
        <v>0</v>
      </c>
      <c r="H29" s="967">
        <v>0</v>
      </c>
      <c r="I29" s="967">
        <v>0</v>
      </c>
      <c r="J29" s="967">
        <v>0</v>
      </c>
      <c r="K29" s="967">
        <v>0</v>
      </c>
      <c r="L29" s="967">
        <v>0</v>
      </c>
      <c r="M29" s="967">
        <v>0</v>
      </c>
      <c r="N29" s="967">
        <v>0</v>
      </c>
      <c r="O29" s="967">
        <v>0</v>
      </c>
      <c r="P29" s="967">
        <v>0</v>
      </c>
      <c r="Q29" s="968" t="s">
        <v>437</v>
      </c>
      <c r="R29" s="969" t="s">
        <v>438</v>
      </c>
      <c r="S29" s="970">
        <v>23</v>
      </c>
    </row>
    <row r="30" spans="1:19" ht="20.25">
      <c r="A30" s="966">
        <v>0</v>
      </c>
      <c r="B30" s="967">
        <v>0</v>
      </c>
      <c r="C30" s="967">
        <v>0</v>
      </c>
      <c r="D30" s="967">
        <v>0</v>
      </c>
      <c r="E30" s="967">
        <v>0</v>
      </c>
      <c r="F30" s="967">
        <v>0</v>
      </c>
      <c r="G30" s="967">
        <v>0</v>
      </c>
      <c r="H30" s="967">
        <v>0</v>
      </c>
      <c r="I30" s="967">
        <v>0</v>
      </c>
      <c r="J30" s="967">
        <v>0</v>
      </c>
      <c r="K30" s="967">
        <v>0</v>
      </c>
      <c r="L30" s="967">
        <v>0</v>
      </c>
      <c r="M30" s="967">
        <v>0</v>
      </c>
      <c r="N30" s="967">
        <v>0</v>
      </c>
      <c r="O30" s="967">
        <v>0</v>
      </c>
      <c r="P30" s="967">
        <v>0</v>
      </c>
      <c r="Q30" s="968" t="s">
        <v>439</v>
      </c>
      <c r="R30" s="969" t="s">
        <v>440</v>
      </c>
      <c r="S30" s="970">
        <v>24</v>
      </c>
    </row>
    <row r="31" spans="1:19" ht="20.25">
      <c r="A31" s="966">
        <v>0</v>
      </c>
      <c r="B31" s="967">
        <v>0</v>
      </c>
      <c r="C31" s="967">
        <v>0</v>
      </c>
      <c r="D31" s="967">
        <v>0</v>
      </c>
      <c r="E31" s="967">
        <v>0</v>
      </c>
      <c r="F31" s="967">
        <v>0</v>
      </c>
      <c r="G31" s="967">
        <v>0</v>
      </c>
      <c r="H31" s="967">
        <v>0</v>
      </c>
      <c r="I31" s="967">
        <v>0</v>
      </c>
      <c r="J31" s="967">
        <v>0</v>
      </c>
      <c r="K31" s="967">
        <v>0</v>
      </c>
      <c r="L31" s="967">
        <v>0</v>
      </c>
      <c r="M31" s="967">
        <v>0</v>
      </c>
      <c r="N31" s="967">
        <v>0</v>
      </c>
      <c r="O31" s="967">
        <v>0</v>
      </c>
      <c r="P31" s="967">
        <v>0</v>
      </c>
      <c r="Q31" s="968" t="s">
        <v>441</v>
      </c>
      <c r="R31" s="969" t="s">
        <v>442</v>
      </c>
      <c r="S31" s="970">
        <v>25</v>
      </c>
    </row>
    <row r="32" spans="1:19" ht="20.25">
      <c r="A32" s="966">
        <v>0</v>
      </c>
      <c r="B32" s="971">
        <v>0</v>
      </c>
      <c r="C32" s="967">
        <v>0</v>
      </c>
      <c r="D32" s="967">
        <v>0</v>
      </c>
      <c r="E32" s="967">
        <v>0</v>
      </c>
      <c r="F32" s="967">
        <v>0</v>
      </c>
      <c r="G32" s="967">
        <v>0</v>
      </c>
      <c r="H32" s="967">
        <v>0</v>
      </c>
      <c r="I32" s="967">
        <v>0</v>
      </c>
      <c r="J32" s="967">
        <v>0</v>
      </c>
      <c r="K32" s="967">
        <v>0</v>
      </c>
      <c r="L32" s="967">
        <v>0</v>
      </c>
      <c r="M32" s="967">
        <v>0</v>
      </c>
      <c r="N32" s="967">
        <v>0</v>
      </c>
      <c r="O32" s="967">
        <v>0</v>
      </c>
      <c r="P32" s="967">
        <v>0</v>
      </c>
      <c r="Q32" s="968" t="s">
        <v>443</v>
      </c>
      <c r="R32" s="969" t="s">
        <v>444</v>
      </c>
      <c r="S32" s="970">
        <v>26</v>
      </c>
    </row>
    <row r="33" spans="1:19" ht="20.25">
      <c r="A33" s="966">
        <v>4541</v>
      </c>
      <c r="B33" s="967">
        <v>0</v>
      </c>
      <c r="C33" s="967">
        <v>0</v>
      </c>
      <c r="D33" s="967">
        <v>0</v>
      </c>
      <c r="E33" s="967">
        <v>0</v>
      </c>
      <c r="F33" s="967">
        <v>0</v>
      </c>
      <c r="G33" s="967">
        <v>0</v>
      </c>
      <c r="H33" s="967">
        <v>0</v>
      </c>
      <c r="I33" s="967">
        <v>0</v>
      </c>
      <c r="J33" s="967">
        <v>4537</v>
      </c>
      <c r="K33" s="967">
        <v>4</v>
      </c>
      <c r="L33" s="967">
        <v>0</v>
      </c>
      <c r="M33" s="967">
        <v>0</v>
      </c>
      <c r="N33" s="967">
        <v>0</v>
      </c>
      <c r="O33" s="967">
        <v>0</v>
      </c>
      <c r="P33" s="967">
        <v>0</v>
      </c>
      <c r="Q33" s="968" t="s">
        <v>445</v>
      </c>
      <c r="R33" s="969" t="s">
        <v>446</v>
      </c>
      <c r="S33" s="970">
        <v>27</v>
      </c>
    </row>
    <row r="34" spans="1:19" ht="20.25">
      <c r="A34" s="966">
        <v>0</v>
      </c>
      <c r="B34" s="967">
        <v>0</v>
      </c>
      <c r="C34" s="967">
        <v>0</v>
      </c>
      <c r="D34" s="967">
        <v>0</v>
      </c>
      <c r="E34" s="967">
        <v>0</v>
      </c>
      <c r="F34" s="967">
        <v>0</v>
      </c>
      <c r="G34" s="967">
        <v>0</v>
      </c>
      <c r="H34" s="967">
        <v>0</v>
      </c>
      <c r="I34" s="967">
        <v>0</v>
      </c>
      <c r="J34" s="967">
        <v>0</v>
      </c>
      <c r="K34" s="967">
        <v>0</v>
      </c>
      <c r="L34" s="967">
        <v>0</v>
      </c>
      <c r="M34" s="967">
        <v>0</v>
      </c>
      <c r="N34" s="967">
        <v>0</v>
      </c>
      <c r="O34" s="967">
        <v>0</v>
      </c>
      <c r="P34" s="967">
        <v>0</v>
      </c>
      <c r="Q34" s="968" t="s">
        <v>447</v>
      </c>
      <c r="R34" s="969" t="s">
        <v>448</v>
      </c>
      <c r="S34" s="970">
        <v>28</v>
      </c>
    </row>
    <row r="35" spans="1:19" ht="20.25">
      <c r="A35" s="966">
        <v>0</v>
      </c>
      <c r="B35" s="967">
        <v>0</v>
      </c>
      <c r="C35" s="967">
        <v>0</v>
      </c>
      <c r="D35" s="967">
        <v>0</v>
      </c>
      <c r="E35" s="967">
        <v>0</v>
      </c>
      <c r="F35" s="967">
        <v>0</v>
      </c>
      <c r="G35" s="967">
        <v>0</v>
      </c>
      <c r="H35" s="967">
        <v>0</v>
      </c>
      <c r="I35" s="967">
        <v>0</v>
      </c>
      <c r="J35" s="967">
        <v>0</v>
      </c>
      <c r="K35" s="967">
        <v>0</v>
      </c>
      <c r="L35" s="967">
        <v>0</v>
      </c>
      <c r="M35" s="967">
        <v>0</v>
      </c>
      <c r="N35" s="967">
        <v>0</v>
      </c>
      <c r="O35" s="967">
        <v>0</v>
      </c>
      <c r="P35" s="967">
        <v>0</v>
      </c>
      <c r="Q35" s="968" t="s">
        <v>449</v>
      </c>
      <c r="R35" s="969" t="s">
        <v>450</v>
      </c>
      <c r="S35" s="970">
        <v>29</v>
      </c>
    </row>
    <row r="36" spans="1:19" ht="20.25">
      <c r="A36" s="966">
        <v>0</v>
      </c>
      <c r="B36" s="967">
        <v>0</v>
      </c>
      <c r="C36" s="967">
        <v>0</v>
      </c>
      <c r="D36" s="967">
        <v>0</v>
      </c>
      <c r="E36" s="967">
        <v>0</v>
      </c>
      <c r="F36" s="967">
        <v>0</v>
      </c>
      <c r="G36" s="967">
        <v>0</v>
      </c>
      <c r="H36" s="967">
        <v>0</v>
      </c>
      <c r="I36" s="967">
        <v>0</v>
      </c>
      <c r="J36" s="967">
        <v>0</v>
      </c>
      <c r="K36" s="967">
        <v>0</v>
      </c>
      <c r="L36" s="967">
        <v>0</v>
      </c>
      <c r="M36" s="967">
        <v>0</v>
      </c>
      <c r="N36" s="967">
        <v>0</v>
      </c>
      <c r="O36" s="967">
        <v>0</v>
      </c>
      <c r="P36" s="967">
        <v>0</v>
      </c>
      <c r="Q36" s="968" t="s">
        <v>451</v>
      </c>
      <c r="R36" s="969" t="s">
        <v>452</v>
      </c>
      <c r="S36" s="970">
        <v>30</v>
      </c>
    </row>
    <row r="37" spans="1:19" ht="20.25">
      <c r="A37" s="966">
        <v>0</v>
      </c>
      <c r="B37" s="967">
        <v>0</v>
      </c>
      <c r="C37" s="967">
        <v>0</v>
      </c>
      <c r="D37" s="967">
        <v>0</v>
      </c>
      <c r="E37" s="967">
        <v>0</v>
      </c>
      <c r="F37" s="967">
        <v>0</v>
      </c>
      <c r="G37" s="967">
        <v>0</v>
      </c>
      <c r="H37" s="967">
        <v>0</v>
      </c>
      <c r="I37" s="967">
        <v>0</v>
      </c>
      <c r="J37" s="967">
        <v>0</v>
      </c>
      <c r="K37" s="967">
        <v>0</v>
      </c>
      <c r="L37" s="967">
        <v>0</v>
      </c>
      <c r="M37" s="967">
        <v>0</v>
      </c>
      <c r="N37" s="967">
        <v>0</v>
      </c>
      <c r="O37" s="967">
        <v>0</v>
      </c>
      <c r="P37" s="967">
        <v>0</v>
      </c>
      <c r="Q37" s="968" t="s">
        <v>453</v>
      </c>
      <c r="R37" s="969" t="s">
        <v>454</v>
      </c>
      <c r="S37" s="970">
        <v>31</v>
      </c>
    </row>
    <row r="38" spans="1:19" ht="20.25">
      <c r="A38" s="966">
        <v>0</v>
      </c>
      <c r="B38" s="967">
        <v>0</v>
      </c>
      <c r="C38" s="967">
        <v>0</v>
      </c>
      <c r="D38" s="967">
        <v>0</v>
      </c>
      <c r="E38" s="967">
        <v>0</v>
      </c>
      <c r="F38" s="967">
        <v>0</v>
      </c>
      <c r="G38" s="967">
        <v>0</v>
      </c>
      <c r="H38" s="967">
        <v>0</v>
      </c>
      <c r="I38" s="967">
        <v>0</v>
      </c>
      <c r="J38" s="967">
        <v>0</v>
      </c>
      <c r="K38" s="967">
        <v>0</v>
      </c>
      <c r="L38" s="967">
        <v>0</v>
      </c>
      <c r="M38" s="967">
        <v>0</v>
      </c>
      <c r="N38" s="967">
        <v>0</v>
      </c>
      <c r="O38" s="967">
        <v>0</v>
      </c>
      <c r="P38" s="967">
        <v>0</v>
      </c>
      <c r="Q38" s="968" t="s">
        <v>455</v>
      </c>
      <c r="R38" s="969" t="s">
        <v>456</v>
      </c>
      <c r="S38" s="970">
        <v>32</v>
      </c>
    </row>
    <row r="39" spans="1:19" ht="20.25">
      <c r="A39" s="966">
        <v>68571</v>
      </c>
      <c r="B39" s="967">
        <v>31613</v>
      </c>
      <c r="C39" s="967">
        <v>9813</v>
      </c>
      <c r="D39" s="967">
        <v>67</v>
      </c>
      <c r="E39" s="967">
        <v>0</v>
      </c>
      <c r="F39" s="967">
        <v>0</v>
      </c>
      <c r="G39" s="967">
        <v>0</v>
      </c>
      <c r="H39" s="967">
        <v>0</v>
      </c>
      <c r="I39" s="967">
        <v>36</v>
      </c>
      <c r="J39" s="967">
        <v>4804</v>
      </c>
      <c r="K39" s="967">
        <v>22238</v>
      </c>
      <c r="L39" s="967">
        <v>0</v>
      </c>
      <c r="M39" s="967">
        <v>0</v>
      </c>
      <c r="N39" s="971">
        <v>0</v>
      </c>
      <c r="O39" s="967">
        <v>0</v>
      </c>
      <c r="P39" s="967">
        <v>0</v>
      </c>
      <c r="Q39" s="968" t="s">
        <v>457</v>
      </c>
      <c r="R39" s="969" t="s">
        <v>458</v>
      </c>
      <c r="S39" s="970">
        <v>33</v>
      </c>
    </row>
    <row r="40" spans="1:19" ht="20.25">
      <c r="A40" s="966">
        <v>0</v>
      </c>
      <c r="B40" s="967">
        <v>0</v>
      </c>
      <c r="C40" s="967">
        <v>0</v>
      </c>
      <c r="D40" s="967">
        <v>0</v>
      </c>
      <c r="E40" s="967">
        <v>0</v>
      </c>
      <c r="F40" s="967">
        <v>0</v>
      </c>
      <c r="G40" s="967">
        <v>0</v>
      </c>
      <c r="H40" s="967">
        <v>0</v>
      </c>
      <c r="I40" s="967">
        <v>0</v>
      </c>
      <c r="J40" s="967">
        <v>0</v>
      </c>
      <c r="K40" s="967">
        <v>0</v>
      </c>
      <c r="L40" s="967">
        <v>0</v>
      </c>
      <c r="M40" s="967">
        <v>0</v>
      </c>
      <c r="N40" s="967">
        <v>0</v>
      </c>
      <c r="O40" s="967">
        <v>0</v>
      </c>
      <c r="P40" s="967">
        <v>0</v>
      </c>
      <c r="Q40" s="968" t="s">
        <v>459</v>
      </c>
      <c r="R40" s="969" t="s">
        <v>460</v>
      </c>
      <c r="S40" s="970">
        <v>34</v>
      </c>
    </row>
    <row r="41" spans="1:19" ht="20.25">
      <c r="A41" s="966">
        <v>0</v>
      </c>
      <c r="B41" s="967">
        <v>0</v>
      </c>
      <c r="C41" s="967">
        <v>0</v>
      </c>
      <c r="D41" s="967">
        <v>0</v>
      </c>
      <c r="E41" s="967">
        <v>0</v>
      </c>
      <c r="F41" s="967">
        <v>0</v>
      </c>
      <c r="G41" s="967">
        <v>0</v>
      </c>
      <c r="H41" s="967">
        <v>0</v>
      </c>
      <c r="I41" s="967">
        <v>0</v>
      </c>
      <c r="J41" s="967">
        <v>0</v>
      </c>
      <c r="K41" s="967">
        <v>0</v>
      </c>
      <c r="L41" s="967">
        <v>0</v>
      </c>
      <c r="M41" s="967">
        <v>0</v>
      </c>
      <c r="N41" s="967">
        <v>0</v>
      </c>
      <c r="O41" s="967">
        <v>0</v>
      </c>
      <c r="P41" s="967">
        <v>0</v>
      </c>
      <c r="Q41" s="968" t="s">
        <v>461</v>
      </c>
      <c r="R41" s="969" t="s">
        <v>462</v>
      </c>
      <c r="S41" s="970">
        <v>35</v>
      </c>
    </row>
    <row r="42" spans="1:19" ht="20.25">
      <c r="A42" s="966">
        <v>0</v>
      </c>
      <c r="B42" s="967">
        <v>0</v>
      </c>
      <c r="C42" s="967">
        <v>0</v>
      </c>
      <c r="D42" s="967">
        <v>0</v>
      </c>
      <c r="E42" s="967">
        <v>0</v>
      </c>
      <c r="F42" s="967">
        <v>0</v>
      </c>
      <c r="G42" s="967">
        <v>0</v>
      </c>
      <c r="H42" s="967">
        <v>0</v>
      </c>
      <c r="I42" s="967">
        <v>0</v>
      </c>
      <c r="J42" s="967">
        <v>0</v>
      </c>
      <c r="K42" s="967">
        <v>0</v>
      </c>
      <c r="L42" s="967">
        <v>0</v>
      </c>
      <c r="M42" s="967">
        <v>0</v>
      </c>
      <c r="N42" s="967">
        <v>0</v>
      </c>
      <c r="O42" s="967">
        <v>0</v>
      </c>
      <c r="P42" s="967">
        <v>0</v>
      </c>
      <c r="Q42" s="968" t="s">
        <v>463</v>
      </c>
      <c r="R42" s="969" t="s">
        <v>464</v>
      </c>
      <c r="S42" s="970">
        <v>36</v>
      </c>
    </row>
    <row r="43" spans="1:19" ht="20.25">
      <c r="A43" s="966">
        <v>0</v>
      </c>
      <c r="B43" s="967">
        <v>0</v>
      </c>
      <c r="C43" s="967">
        <v>0</v>
      </c>
      <c r="D43" s="967">
        <v>0</v>
      </c>
      <c r="E43" s="967">
        <v>0</v>
      </c>
      <c r="F43" s="967">
        <v>0</v>
      </c>
      <c r="G43" s="967">
        <v>0</v>
      </c>
      <c r="H43" s="967">
        <v>0</v>
      </c>
      <c r="I43" s="967">
        <v>0</v>
      </c>
      <c r="J43" s="967">
        <v>0</v>
      </c>
      <c r="K43" s="967">
        <v>0</v>
      </c>
      <c r="L43" s="967">
        <v>0</v>
      </c>
      <c r="M43" s="967">
        <v>0</v>
      </c>
      <c r="N43" s="967">
        <v>0</v>
      </c>
      <c r="O43" s="967">
        <v>0</v>
      </c>
      <c r="P43" s="967">
        <v>0</v>
      </c>
      <c r="Q43" s="968" t="s">
        <v>465</v>
      </c>
      <c r="R43" s="969" t="s">
        <v>466</v>
      </c>
      <c r="S43" s="970">
        <v>37</v>
      </c>
    </row>
    <row r="44" spans="1:19" ht="20.25">
      <c r="A44" s="966">
        <v>0</v>
      </c>
      <c r="B44" s="967">
        <v>0</v>
      </c>
      <c r="C44" s="967">
        <v>0</v>
      </c>
      <c r="D44" s="967">
        <v>0</v>
      </c>
      <c r="E44" s="967">
        <v>0</v>
      </c>
      <c r="F44" s="967">
        <v>0</v>
      </c>
      <c r="G44" s="967">
        <v>0</v>
      </c>
      <c r="H44" s="967">
        <v>0</v>
      </c>
      <c r="I44" s="967">
        <v>0</v>
      </c>
      <c r="J44" s="967">
        <v>0</v>
      </c>
      <c r="K44" s="967">
        <v>0</v>
      </c>
      <c r="L44" s="967">
        <v>0</v>
      </c>
      <c r="M44" s="967">
        <v>0</v>
      </c>
      <c r="N44" s="967">
        <v>0</v>
      </c>
      <c r="O44" s="967">
        <v>0</v>
      </c>
      <c r="P44" s="967">
        <v>0</v>
      </c>
      <c r="Q44" s="968" t="s">
        <v>467</v>
      </c>
      <c r="R44" s="969" t="s">
        <v>468</v>
      </c>
      <c r="S44" s="970">
        <v>38</v>
      </c>
    </row>
    <row r="45" spans="1:19" ht="20.25">
      <c r="A45" s="966">
        <v>0</v>
      </c>
      <c r="B45" s="967">
        <v>0</v>
      </c>
      <c r="C45" s="967">
        <v>0</v>
      </c>
      <c r="D45" s="967">
        <v>0</v>
      </c>
      <c r="E45" s="967">
        <v>0</v>
      </c>
      <c r="F45" s="967">
        <v>0</v>
      </c>
      <c r="G45" s="967">
        <v>0</v>
      </c>
      <c r="H45" s="967">
        <v>0</v>
      </c>
      <c r="I45" s="967">
        <v>0</v>
      </c>
      <c r="J45" s="967">
        <v>0</v>
      </c>
      <c r="K45" s="967">
        <v>0</v>
      </c>
      <c r="L45" s="967">
        <v>0</v>
      </c>
      <c r="M45" s="967">
        <v>0</v>
      </c>
      <c r="N45" s="967">
        <v>0</v>
      </c>
      <c r="O45" s="967">
        <v>0</v>
      </c>
      <c r="P45" s="967">
        <v>0</v>
      </c>
      <c r="Q45" s="968" t="s">
        <v>469</v>
      </c>
      <c r="R45" s="969" t="s">
        <v>470</v>
      </c>
      <c r="S45" s="970">
        <v>39</v>
      </c>
    </row>
    <row r="46" spans="1:19" ht="20.25">
      <c r="A46" s="966">
        <v>0</v>
      </c>
      <c r="B46" s="967">
        <v>0</v>
      </c>
      <c r="C46" s="967">
        <v>0</v>
      </c>
      <c r="D46" s="967">
        <v>0</v>
      </c>
      <c r="E46" s="967">
        <v>0</v>
      </c>
      <c r="F46" s="967">
        <v>0</v>
      </c>
      <c r="G46" s="967">
        <v>0</v>
      </c>
      <c r="H46" s="967">
        <v>0</v>
      </c>
      <c r="I46" s="967">
        <v>0</v>
      </c>
      <c r="J46" s="967">
        <v>0</v>
      </c>
      <c r="K46" s="967">
        <v>0</v>
      </c>
      <c r="L46" s="967">
        <v>0</v>
      </c>
      <c r="M46" s="967">
        <v>0</v>
      </c>
      <c r="N46" s="967">
        <v>0</v>
      </c>
      <c r="O46" s="967">
        <v>0</v>
      </c>
      <c r="P46" s="967">
        <v>0</v>
      </c>
      <c r="Q46" s="968" t="s">
        <v>471</v>
      </c>
      <c r="R46" s="969" t="s">
        <v>472</v>
      </c>
      <c r="S46" s="970">
        <v>40</v>
      </c>
    </row>
    <row r="47" spans="1:19" ht="20.25">
      <c r="A47" s="966">
        <v>108</v>
      </c>
      <c r="B47" s="967">
        <v>0</v>
      </c>
      <c r="C47" s="967">
        <v>0</v>
      </c>
      <c r="D47" s="967">
        <v>0</v>
      </c>
      <c r="E47" s="967">
        <v>0</v>
      </c>
      <c r="F47" s="967">
        <v>0</v>
      </c>
      <c r="G47" s="967">
        <v>0</v>
      </c>
      <c r="H47" s="967">
        <v>0</v>
      </c>
      <c r="I47" s="967">
        <v>0</v>
      </c>
      <c r="J47" s="967">
        <v>0</v>
      </c>
      <c r="K47" s="967">
        <v>108</v>
      </c>
      <c r="L47" s="967">
        <v>0</v>
      </c>
      <c r="M47" s="967">
        <v>0</v>
      </c>
      <c r="N47" s="967">
        <v>0</v>
      </c>
      <c r="O47" s="967">
        <v>0</v>
      </c>
      <c r="P47" s="967">
        <v>0</v>
      </c>
      <c r="Q47" s="968" t="s">
        <v>473</v>
      </c>
      <c r="R47" s="969" t="s">
        <v>474</v>
      </c>
      <c r="S47" s="970">
        <v>41</v>
      </c>
    </row>
    <row r="48" spans="1:19" ht="20.25">
      <c r="A48" s="966">
        <v>32</v>
      </c>
      <c r="B48" s="967">
        <v>0</v>
      </c>
      <c r="C48" s="967">
        <v>0</v>
      </c>
      <c r="D48" s="967">
        <v>0</v>
      </c>
      <c r="E48" s="967">
        <v>0</v>
      </c>
      <c r="F48" s="967">
        <v>0</v>
      </c>
      <c r="G48" s="967">
        <v>0</v>
      </c>
      <c r="H48" s="967">
        <v>0</v>
      </c>
      <c r="I48" s="967">
        <v>0</v>
      </c>
      <c r="J48" s="971">
        <v>0</v>
      </c>
      <c r="K48" s="967">
        <v>32</v>
      </c>
      <c r="L48" s="967">
        <v>0</v>
      </c>
      <c r="M48" s="967">
        <v>0</v>
      </c>
      <c r="N48" s="967">
        <v>0</v>
      </c>
      <c r="O48" s="967">
        <v>0</v>
      </c>
      <c r="P48" s="967">
        <v>0</v>
      </c>
      <c r="Q48" s="968" t="s">
        <v>475</v>
      </c>
      <c r="R48" s="969" t="s">
        <v>476</v>
      </c>
      <c r="S48" s="970">
        <v>42</v>
      </c>
    </row>
    <row r="49" spans="1:19" ht="20.25">
      <c r="A49" s="966">
        <v>5729</v>
      </c>
      <c r="B49" s="967">
        <v>997</v>
      </c>
      <c r="C49" s="967">
        <v>0</v>
      </c>
      <c r="D49" s="967">
        <v>4723</v>
      </c>
      <c r="E49" s="967">
        <v>0</v>
      </c>
      <c r="F49" s="967">
        <v>0</v>
      </c>
      <c r="G49" s="967">
        <v>0</v>
      </c>
      <c r="H49" s="967">
        <v>0</v>
      </c>
      <c r="I49" s="967">
        <v>0</v>
      </c>
      <c r="J49" s="967">
        <v>0</v>
      </c>
      <c r="K49" s="967">
        <v>9</v>
      </c>
      <c r="L49" s="967">
        <v>0</v>
      </c>
      <c r="M49" s="967">
        <v>0</v>
      </c>
      <c r="N49" s="967">
        <v>0</v>
      </c>
      <c r="O49" s="967">
        <v>0</v>
      </c>
      <c r="P49" s="967">
        <v>0</v>
      </c>
      <c r="Q49" s="968" t="s">
        <v>477</v>
      </c>
      <c r="R49" s="969" t="s">
        <v>478</v>
      </c>
      <c r="S49" s="970">
        <v>43</v>
      </c>
    </row>
    <row r="50" spans="1:19" ht="20.25">
      <c r="A50" s="966">
        <v>2297</v>
      </c>
      <c r="B50" s="967">
        <v>0</v>
      </c>
      <c r="C50" s="967">
        <v>0</v>
      </c>
      <c r="D50" s="967">
        <v>0</v>
      </c>
      <c r="E50" s="967">
        <v>0</v>
      </c>
      <c r="F50" s="967">
        <v>0</v>
      </c>
      <c r="G50" s="967">
        <v>0</v>
      </c>
      <c r="H50" s="967">
        <v>0</v>
      </c>
      <c r="I50" s="967">
        <v>0</v>
      </c>
      <c r="J50" s="967">
        <v>0</v>
      </c>
      <c r="K50" s="967">
        <v>2297</v>
      </c>
      <c r="L50" s="967">
        <v>0</v>
      </c>
      <c r="M50" s="967">
        <v>0</v>
      </c>
      <c r="N50" s="967">
        <v>0</v>
      </c>
      <c r="O50" s="967">
        <v>0</v>
      </c>
      <c r="P50" s="967">
        <v>0</v>
      </c>
      <c r="Q50" s="968" t="s">
        <v>479</v>
      </c>
      <c r="R50" s="969" t="s">
        <v>480</v>
      </c>
      <c r="S50" s="970">
        <v>44</v>
      </c>
    </row>
    <row r="51" spans="1:19" ht="20.25">
      <c r="A51" s="966">
        <v>0</v>
      </c>
      <c r="B51" s="967">
        <v>0</v>
      </c>
      <c r="C51" s="967">
        <v>0</v>
      </c>
      <c r="D51" s="967">
        <v>0</v>
      </c>
      <c r="E51" s="967">
        <v>0</v>
      </c>
      <c r="F51" s="967">
        <v>0</v>
      </c>
      <c r="G51" s="967">
        <v>0</v>
      </c>
      <c r="H51" s="967">
        <v>0</v>
      </c>
      <c r="I51" s="967">
        <v>0</v>
      </c>
      <c r="J51" s="967">
        <v>0</v>
      </c>
      <c r="K51" s="967">
        <v>0</v>
      </c>
      <c r="L51" s="967">
        <v>0</v>
      </c>
      <c r="M51" s="967">
        <v>0</v>
      </c>
      <c r="N51" s="967">
        <v>0</v>
      </c>
      <c r="O51" s="967">
        <v>0</v>
      </c>
      <c r="P51" s="967">
        <v>0</v>
      </c>
      <c r="Q51" s="968" t="s">
        <v>481</v>
      </c>
      <c r="R51" s="969" t="s">
        <v>482</v>
      </c>
      <c r="S51" s="970">
        <v>45</v>
      </c>
    </row>
    <row r="52" spans="1:19" ht="20.25">
      <c r="A52" s="966">
        <v>1327</v>
      </c>
      <c r="B52" s="967">
        <v>0</v>
      </c>
      <c r="C52" s="967">
        <v>0</v>
      </c>
      <c r="D52" s="967">
        <v>0</v>
      </c>
      <c r="E52" s="967">
        <v>0</v>
      </c>
      <c r="F52" s="967">
        <v>0</v>
      </c>
      <c r="G52" s="967">
        <v>0</v>
      </c>
      <c r="H52" s="967">
        <v>0</v>
      </c>
      <c r="I52" s="967">
        <v>0</v>
      </c>
      <c r="J52" s="967">
        <v>0</v>
      </c>
      <c r="K52" s="967">
        <v>1327</v>
      </c>
      <c r="L52" s="967">
        <v>0</v>
      </c>
      <c r="M52" s="967">
        <v>0</v>
      </c>
      <c r="N52" s="967">
        <v>0</v>
      </c>
      <c r="O52" s="967">
        <v>0</v>
      </c>
      <c r="P52" s="967">
        <v>0</v>
      </c>
      <c r="Q52" s="968" t="s">
        <v>483</v>
      </c>
      <c r="R52" s="969" t="s">
        <v>484</v>
      </c>
      <c r="S52" s="970">
        <v>46</v>
      </c>
    </row>
    <row r="53" spans="1:19" ht="20.25">
      <c r="A53" s="966">
        <v>51</v>
      </c>
      <c r="B53" s="967">
        <v>0</v>
      </c>
      <c r="C53" s="967">
        <v>0</v>
      </c>
      <c r="D53" s="967">
        <v>0</v>
      </c>
      <c r="E53" s="967">
        <v>0</v>
      </c>
      <c r="F53" s="967">
        <v>0</v>
      </c>
      <c r="G53" s="967">
        <v>0</v>
      </c>
      <c r="H53" s="967">
        <v>0</v>
      </c>
      <c r="I53" s="967">
        <v>0</v>
      </c>
      <c r="J53" s="967">
        <v>0</v>
      </c>
      <c r="K53" s="967">
        <v>51</v>
      </c>
      <c r="L53" s="967">
        <v>0</v>
      </c>
      <c r="M53" s="967">
        <v>0</v>
      </c>
      <c r="N53" s="967">
        <v>0</v>
      </c>
      <c r="O53" s="967">
        <v>0</v>
      </c>
      <c r="P53" s="967">
        <v>0</v>
      </c>
      <c r="Q53" s="968" t="s">
        <v>485</v>
      </c>
      <c r="R53" s="969" t="s">
        <v>486</v>
      </c>
      <c r="S53" s="970">
        <v>47</v>
      </c>
    </row>
    <row r="54" spans="1:19" ht="20.25">
      <c r="A54" s="966">
        <v>0</v>
      </c>
      <c r="B54" s="967">
        <v>0</v>
      </c>
      <c r="C54" s="967">
        <v>0</v>
      </c>
      <c r="D54" s="967">
        <v>0</v>
      </c>
      <c r="E54" s="967">
        <v>0</v>
      </c>
      <c r="F54" s="967">
        <v>0</v>
      </c>
      <c r="G54" s="967">
        <v>0</v>
      </c>
      <c r="H54" s="967">
        <v>0</v>
      </c>
      <c r="I54" s="967">
        <v>0</v>
      </c>
      <c r="J54" s="967">
        <v>0</v>
      </c>
      <c r="K54" s="967">
        <v>0</v>
      </c>
      <c r="L54" s="967">
        <v>0</v>
      </c>
      <c r="M54" s="967">
        <v>0</v>
      </c>
      <c r="N54" s="967">
        <v>0</v>
      </c>
      <c r="O54" s="967">
        <v>0</v>
      </c>
      <c r="P54" s="967">
        <v>0</v>
      </c>
      <c r="Q54" s="968" t="s">
        <v>487</v>
      </c>
      <c r="R54" s="969" t="s">
        <v>488</v>
      </c>
      <c r="S54" s="970">
        <v>48</v>
      </c>
    </row>
    <row r="55" spans="1:19" ht="20.25">
      <c r="A55" s="966">
        <v>0</v>
      </c>
      <c r="B55" s="967">
        <v>0</v>
      </c>
      <c r="C55" s="967">
        <v>0</v>
      </c>
      <c r="D55" s="967">
        <v>0</v>
      </c>
      <c r="E55" s="967">
        <v>0</v>
      </c>
      <c r="F55" s="967">
        <v>0</v>
      </c>
      <c r="G55" s="967">
        <v>0</v>
      </c>
      <c r="H55" s="967">
        <v>0</v>
      </c>
      <c r="I55" s="967">
        <v>0</v>
      </c>
      <c r="J55" s="967">
        <v>0</v>
      </c>
      <c r="K55" s="967">
        <v>0</v>
      </c>
      <c r="L55" s="967">
        <v>0</v>
      </c>
      <c r="M55" s="967">
        <v>0</v>
      </c>
      <c r="N55" s="967">
        <v>0</v>
      </c>
      <c r="O55" s="967">
        <v>0</v>
      </c>
      <c r="P55" s="967">
        <v>0</v>
      </c>
      <c r="Q55" s="968" t="s">
        <v>489</v>
      </c>
      <c r="R55" s="969" t="s">
        <v>490</v>
      </c>
      <c r="S55" s="970">
        <v>49</v>
      </c>
    </row>
    <row r="56" spans="1:19" ht="20.25">
      <c r="A56" s="966">
        <v>0</v>
      </c>
      <c r="B56" s="967">
        <v>0</v>
      </c>
      <c r="C56" s="967">
        <v>0</v>
      </c>
      <c r="D56" s="967">
        <v>0</v>
      </c>
      <c r="E56" s="967">
        <v>0</v>
      </c>
      <c r="F56" s="967">
        <v>0</v>
      </c>
      <c r="G56" s="967">
        <v>0</v>
      </c>
      <c r="H56" s="967">
        <v>0</v>
      </c>
      <c r="I56" s="967">
        <v>0</v>
      </c>
      <c r="J56" s="967">
        <v>0</v>
      </c>
      <c r="K56" s="967">
        <v>0</v>
      </c>
      <c r="L56" s="967">
        <v>0</v>
      </c>
      <c r="M56" s="967">
        <v>0</v>
      </c>
      <c r="N56" s="967">
        <v>0</v>
      </c>
      <c r="O56" s="967">
        <v>0</v>
      </c>
      <c r="P56" s="967">
        <v>0</v>
      </c>
      <c r="Q56" s="968" t="s">
        <v>491</v>
      </c>
      <c r="R56" s="969" t="s">
        <v>492</v>
      </c>
      <c r="S56" s="970">
        <v>50</v>
      </c>
    </row>
    <row r="57" spans="1:19" ht="20.25">
      <c r="A57" s="966">
        <v>0</v>
      </c>
      <c r="B57" s="967">
        <v>0</v>
      </c>
      <c r="C57" s="967">
        <v>0</v>
      </c>
      <c r="D57" s="967">
        <v>0</v>
      </c>
      <c r="E57" s="967">
        <v>0</v>
      </c>
      <c r="F57" s="967">
        <v>0</v>
      </c>
      <c r="G57" s="967">
        <v>0</v>
      </c>
      <c r="H57" s="967">
        <v>0</v>
      </c>
      <c r="I57" s="967">
        <v>0</v>
      </c>
      <c r="J57" s="967">
        <v>0</v>
      </c>
      <c r="K57" s="967">
        <v>0</v>
      </c>
      <c r="L57" s="967">
        <v>0</v>
      </c>
      <c r="M57" s="967">
        <v>0</v>
      </c>
      <c r="N57" s="967">
        <v>0</v>
      </c>
      <c r="O57" s="967">
        <v>0</v>
      </c>
      <c r="P57" s="967">
        <v>0</v>
      </c>
      <c r="Q57" s="968" t="s">
        <v>493</v>
      </c>
      <c r="R57" s="969" t="s">
        <v>494</v>
      </c>
      <c r="S57" s="970">
        <v>51</v>
      </c>
    </row>
    <row r="58" spans="1:19" ht="20.25">
      <c r="A58" s="966">
        <v>0</v>
      </c>
      <c r="B58" s="967">
        <v>0</v>
      </c>
      <c r="C58" s="967">
        <v>0</v>
      </c>
      <c r="D58" s="967">
        <v>0</v>
      </c>
      <c r="E58" s="967">
        <v>0</v>
      </c>
      <c r="F58" s="967">
        <v>0</v>
      </c>
      <c r="G58" s="967">
        <v>0</v>
      </c>
      <c r="H58" s="967">
        <v>0</v>
      </c>
      <c r="I58" s="967">
        <v>0</v>
      </c>
      <c r="J58" s="967">
        <v>0</v>
      </c>
      <c r="K58" s="967">
        <v>0</v>
      </c>
      <c r="L58" s="967">
        <v>0</v>
      </c>
      <c r="M58" s="967">
        <v>0</v>
      </c>
      <c r="N58" s="971">
        <v>0</v>
      </c>
      <c r="O58" s="967">
        <v>0</v>
      </c>
      <c r="P58" s="967">
        <v>0</v>
      </c>
      <c r="Q58" s="968" t="s">
        <v>495</v>
      </c>
      <c r="R58" s="969" t="s">
        <v>496</v>
      </c>
      <c r="S58" s="970">
        <v>52</v>
      </c>
    </row>
    <row r="59" spans="1:19" ht="20.25">
      <c r="A59" s="966">
        <v>0</v>
      </c>
      <c r="B59" s="967">
        <v>0</v>
      </c>
      <c r="C59" s="967">
        <v>0</v>
      </c>
      <c r="D59" s="967">
        <v>0</v>
      </c>
      <c r="E59" s="967">
        <v>0</v>
      </c>
      <c r="F59" s="967">
        <v>0</v>
      </c>
      <c r="G59" s="967">
        <v>0</v>
      </c>
      <c r="H59" s="967">
        <v>0</v>
      </c>
      <c r="I59" s="967">
        <v>0</v>
      </c>
      <c r="J59" s="967">
        <v>0</v>
      </c>
      <c r="K59" s="967">
        <v>0</v>
      </c>
      <c r="L59" s="967">
        <v>0</v>
      </c>
      <c r="M59" s="967">
        <v>0</v>
      </c>
      <c r="N59" s="967">
        <v>0</v>
      </c>
      <c r="O59" s="967">
        <v>0</v>
      </c>
      <c r="P59" s="967">
        <v>0</v>
      </c>
      <c r="Q59" s="968" t="s">
        <v>497</v>
      </c>
      <c r="R59" s="969" t="s">
        <v>498</v>
      </c>
      <c r="S59" s="970">
        <v>53</v>
      </c>
    </row>
    <row r="60" spans="1:19" ht="20.25">
      <c r="A60" s="966">
        <v>0</v>
      </c>
      <c r="B60" s="967">
        <v>0</v>
      </c>
      <c r="C60" s="967">
        <v>0</v>
      </c>
      <c r="D60" s="967">
        <v>0</v>
      </c>
      <c r="E60" s="967">
        <v>0</v>
      </c>
      <c r="F60" s="967">
        <v>0</v>
      </c>
      <c r="G60" s="967">
        <v>0</v>
      </c>
      <c r="H60" s="967">
        <v>0</v>
      </c>
      <c r="I60" s="967">
        <v>0</v>
      </c>
      <c r="J60" s="967">
        <v>0</v>
      </c>
      <c r="K60" s="967">
        <v>0</v>
      </c>
      <c r="L60" s="967">
        <v>0</v>
      </c>
      <c r="M60" s="967">
        <v>0</v>
      </c>
      <c r="N60" s="967">
        <v>0</v>
      </c>
      <c r="O60" s="967">
        <v>0</v>
      </c>
      <c r="P60" s="967">
        <v>0</v>
      </c>
      <c r="Q60" s="968" t="s">
        <v>499</v>
      </c>
      <c r="R60" s="969" t="s">
        <v>500</v>
      </c>
      <c r="S60" s="970">
        <v>54</v>
      </c>
    </row>
    <row r="61" spans="1:19" ht="20.25">
      <c r="A61" s="966">
        <v>0</v>
      </c>
      <c r="B61" s="967">
        <v>0</v>
      </c>
      <c r="C61" s="967">
        <v>0</v>
      </c>
      <c r="D61" s="967">
        <v>0</v>
      </c>
      <c r="E61" s="967">
        <v>0</v>
      </c>
      <c r="F61" s="967">
        <v>0</v>
      </c>
      <c r="G61" s="967">
        <v>0</v>
      </c>
      <c r="H61" s="967">
        <v>0</v>
      </c>
      <c r="I61" s="967">
        <v>0</v>
      </c>
      <c r="J61" s="967">
        <v>0</v>
      </c>
      <c r="K61" s="967">
        <v>0</v>
      </c>
      <c r="L61" s="967">
        <v>0</v>
      </c>
      <c r="M61" s="967">
        <v>0</v>
      </c>
      <c r="N61" s="971">
        <v>0</v>
      </c>
      <c r="O61" s="967">
        <v>0</v>
      </c>
      <c r="P61" s="967">
        <v>0</v>
      </c>
      <c r="Q61" s="968" t="s">
        <v>501</v>
      </c>
      <c r="R61" s="969" t="s">
        <v>502</v>
      </c>
      <c r="S61" s="970">
        <v>55</v>
      </c>
    </row>
    <row r="62" spans="1:19" ht="20.25">
      <c r="A62" s="966">
        <v>0</v>
      </c>
      <c r="B62" s="967">
        <v>0</v>
      </c>
      <c r="C62" s="967">
        <v>0</v>
      </c>
      <c r="D62" s="967">
        <v>0</v>
      </c>
      <c r="E62" s="967">
        <v>0</v>
      </c>
      <c r="F62" s="967">
        <v>0</v>
      </c>
      <c r="G62" s="967">
        <v>0</v>
      </c>
      <c r="H62" s="967">
        <v>0</v>
      </c>
      <c r="I62" s="967">
        <v>0</v>
      </c>
      <c r="J62" s="967">
        <v>0</v>
      </c>
      <c r="K62" s="967">
        <v>0</v>
      </c>
      <c r="L62" s="967">
        <v>0</v>
      </c>
      <c r="M62" s="967">
        <v>0</v>
      </c>
      <c r="N62" s="971">
        <v>0</v>
      </c>
      <c r="O62" s="967">
        <v>0</v>
      </c>
      <c r="P62" s="967">
        <v>0</v>
      </c>
      <c r="Q62" s="968" t="s">
        <v>503</v>
      </c>
      <c r="R62" s="969" t="s">
        <v>504</v>
      </c>
      <c r="S62" s="970">
        <v>56</v>
      </c>
    </row>
    <row r="63" spans="1:19" ht="20.25">
      <c r="A63" s="966">
        <v>0</v>
      </c>
      <c r="B63" s="967">
        <v>0</v>
      </c>
      <c r="C63" s="967">
        <v>0</v>
      </c>
      <c r="D63" s="967">
        <v>0</v>
      </c>
      <c r="E63" s="967">
        <v>0</v>
      </c>
      <c r="F63" s="967">
        <v>0</v>
      </c>
      <c r="G63" s="967">
        <v>0</v>
      </c>
      <c r="H63" s="967">
        <v>0</v>
      </c>
      <c r="I63" s="967">
        <v>0</v>
      </c>
      <c r="J63" s="967">
        <v>0</v>
      </c>
      <c r="K63" s="967">
        <v>0</v>
      </c>
      <c r="L63" s="967">
        <v>0</v>
      </c>
      <c r="M63" s="967">
        <v>0</v>
      </c>
      <c r="N63" s="971">
        <v>0</v>
      </c>
      <c r="O63" s="967">
        <v>0</v>
      </c>
      <c r="P63" s="967">
        <v>0</v>
      </c>
      <c r="Q63" s="968" t="s">
        <v>505</v>
      </c>
      <c r="R63" s="969" t="s">
        <v>506</v>
      </c>
      <c r="S63" s="970">
        <v>57</v>
      </c>
    </row>
    <row r="64" spans="1:19" ht="20.25">
      <c r="A64" s="966">
        <v>40383</v>
      </c>
      <c r="B64" s="967">
        <v>5192</v>
      </c>
      <c r="C64" s="967">
        <v>0</v>
      </c>
      <c r="D64" s="967">
        <v>6771</v>
      </c>
      <c r="E64" s="967">
        <v>0</v>
      </c>
      <c r="F64" s="967">
        <v>0</v>
      </c>
      <c r="G64" s="967">
        <v>0</v>
      </c>
      <c r="H64" s="967">
        <v>0</v>
      </c>
      <c r="I64" s="967">
        <v>0</v>
      </c>
      <c r="J64" s="967">
        <v>2000</v>
      </c>
      <c r="K64" s="967">
        <v>0</v>
      </c>
      <c r="L64" s="967">
        <v>0</v>
      </c>
      <c r="M64" s="967">
        <v>26420</v>
      </c>
      <c r="N64" s="971">
        <v>0</v>
      </c>
      <c r="O64" s="967">
        <v>0</v>
      </c>
      <c r="P64" s="967">
        <v>0</v>
      </c>
      <c r="Q64" s="968" t="s">
        <v>507</v>
      </c>
      <c r="R64" s="969" t="s">
        <v>508</v>
      </c>
      <c r="S64" s="970">
        <v>58</v>
      </c>
    </row>
    <row r="65" spans="1:19" ht="20.25">
      <c r="A65" s="966">
        <v>0</v>
      </c>
      <c r="B65" s="967">
        <v>0</v>
      </c>
      <c r="C65" s="967">
        <v>0</v>
      </c>
      <c r="D65" s="967">
        <v>0</v>
      </c>
      <c r="E65" s="967">
        <v>0</v>
      </c>
      <c r="F65" s="967">
        <v>0</v>
      </c>
      <c r="G65" s="967">
        <v>0</v>
      </c>
      <c r="H65" s="967">
        <v>0</v>
      </c>
      <c r="I65" s="967">
        <v>0</v>
      </c>
      <c r="J65" s="967">
        <v>0</v>
      </c>
      <c r="K65" s="967">
        <v>0</v>
      </c>
      <c r="L65" s="967">
        <v>0</v>
      </c>
      <c r="M65" s="967">
        <v>0</v>
      </c>
      <c r="N65" s="971">
        <v>0</v>
      </c>
      <c r="O65" s="967">
        <v>0</v>
      </c>
      <c r="P65" s="967">
        <v>0</v>
      </c>
      <c r="Q65" s="968" t="s">
        <v>509</v>
      </c>
      <c r="R65" s="969" t="s">
        <v>510</v>
      </c>
      <c r="S65" s="970">
        <v>59</v>
      </c>
    </row>
    <row r="66" spans="1:19" ht="20.25">
      <c r="A66" s="966">
        <v>9304</v>
      </c>
      <c r="B66" s="967">
        <v>0</v>
      </c>
      <c r="C66" s="967">
        <v>0</v>
      </c>
      <c r="D66" s="967">
        <v>0</v>
      </c>
      <c r="E66" s="967">
        <v>0</v>
      </c>
      <c r="F66" s="967">
        <v>0</v>
      </c>
      <c r="G66" s="967">
        <v>0</v>
      </c>
      <c r="H66" s="967">
        <v>0</v>
      </c>
      <c r="I66" s="967">
        <v>0</v>
      </c>
      <c r="J66" s="967">
        <v>9304</v>
      </c>
      <c r="K66" s="967">
        <v>0</v>
      </c>
      <c r="L66" s="967">
        <v>0</v>
      </c>
      <c r="M66" s="967">
        <v>0</v>
      </c>
      <c r="N66" s="971">
        <v>0</v>
      </c>
      <c r="O66" s="967">
        <v>0</v>
      </c>
      <c r="P66" s="967">
        <v>0</v>
      </c>
      <c r="Q66" s="968" t="s">
        <v>511</v>
      </c>
      <c r="R66" s="969" t="s">
        <v>512</v>
      </c>
      <c r="S66" s="970">
        <v>60</v>
      </c>
    </row>
    <row r="67" spans="1:19" ht="20.25">
      <c r="A67" s="966">
        <v>0</v>
      </c>
      <c r="B67" s="967">
        <v>0</v>
      </c>
      <c r="C67" s="967">
        <v>0</v>
      </c>
      <c r="D67" s="967">
        <v>0</v>
      </c>
      <c r="E67" s="967">
        <v>0</v>
      </c>
      <c r="F67" s="967">
        <v>0</v>
      </c>
      <c r="G67" s="967">
        <v>0</v>
      </c>
      <c r="H67" s="967">
        <v>0</v>
      </c>
      <c r="I67" s="967">
        <v>0</v>
      </c>
      <c r="J67" s="967">
        <v>0</v>
      </c>
      <c r="K67" s="967">
        <v>0</v>
      </c>
      <c r="L67" s="967">
        <v>0</v>
      </c>
      <c r="M67" s="967">
        <v>0</v>
      </c>
      <c r="N67" s="971">
        <v>0</v>
      </c>
      <c r="O67" s="967">
        <v>0</v>
      </c>
      <c r="P67" s="967">
        <v>0</v>
      </c>
      <c r="Q67" s="968" t="s">
        <v>513</v>
      </c>
      <c r="R67" s="969" t="s">
        <v>514</v>
      </c>
      <c r="S67" s="970">
        <v>61</v>
      </c>
    </row>
    <row r="68" spans="1:19" ht="20.25">
      <c r="A68" s="966">
        <v>0</v>
      </c>
      <c r="B68" s="967">
        <v>0</v>
      </c>
      <c r="C68" s="967">
        <v>0</v>
      </c>
      <c r="D68" s="967">
        <v>0</v>
      </c>
      <c r="E68" s="967">
        <v>0</v>
      </c>
      <c r="F68" s="967">
        <v>0</v>
      </c>
      <c r="G68" s="967">
        <v>0</v>
      </c>
      <c r="H68" s="967">
        <v>0</v>
      </c>
      <c r="I68" s="967">
        <v>0</v>
      </c>
      <c r="J68" s="967">
        <v>0</v>
      </c>
      <c r="K68" s="967">
        <v>0</v>
      </c>
      <c r="L68" s="967">
        <v>0</v>
      </c>
      <c r="M68" s="967">
        <v>0</v>
      </c>
      <c r="N68" s="971">
        <v>0</v>
      </c>
      <c r="O68" s="967">
        <v>0</v>
      </c>
      <c r="P68" s="972">
        <v>0</v>
      </c>
      <c r="Q68" s="968" t="s">
        <v>515</v>
      </c>
      <c r="R68" s="969" t="s">
        <v>516</v>
      </c>
      <c r="S68" s="970">
        <v>62</v>
      </c>
    </row>
    <row r="69" spans="1:19" ht="20.25">
      <c r="A69" s="966">
        <v>0</v>
      </c>
      <c r="B69" s="967">
        <v>0</v>
      </c>
      <c r="C69" s="967">
        <v>0</v>
      </c>
      <c r="D69" s="967">
        <v>0</v>
      </c>
      <c r="E69" s="967">
        <v>0</v>
      </c>
      <c r="F69" s="967">
        <v>0</v>
      </c>
      <c r="G69" s="967">
        <v>0</v>
      </c>
      <c r="H69" s="967">
        <v>0</v>
      </c>
      <c r="I69" s="967">
        <v>0</v>
      </c>
      <c r="J69" s="967">
        <v>0</v>
      </c>
      <c r="K69" s="967">
        <v>0</v>
      </c>
      <c r="L69" s="967">
        <v>0</v>
      </c>
      <c r="M69" s="967">
        <v>0</v>
      </c>
      <c r="N69" s="971">
        <v>0</v>
      </c>
      <c r="O69" s="967">
        <v>0</v>
      </c>
      <c r="P69" s="972">
        <v>0</v>
      </c>
      <c r="Q69" s="968" t="s">
        <v>517</v>
      </c>
      <c r="R69" s="969" t="s">
        <v>518</v>
      </c>
      <c r="S69" s="970">
        <v>63</v>
      </c>
    </row>
    <row r="70" spans="1:19" ht="20.25">
      <c r="A70" s="966">
        <v>7271</v>
      </c>
      <c r="B70" s="967">
        <v>7098</v>
      </c>
      <c r="C70" s="967">
        <v>0</v>
      </c>
      <c r="D70" s="967">
        <v>0</v>
      </c>
      <c r="E70" s="967">
        <v>0</v>
      </c>
      <c r="F70" s="967">
        <v>0</v>
      </c>
      <c r="G70" s="967">
        <v>0</v>
      </c>
      <c r="H70" s="967">
        <v>0</v>
      </c>
      <c r="I70" s="967">
        <v>0</v>
      </c>
      <c r="J70" s="967">
        <v>0</v>
      </c>
      <c r="K70" s="967">
        <v>173</v>
      </c>
      <c r="L70" s="967">
        <v>0</v>
      </c>
      <c r="M70" s="967">
        <v>0</v>
      </c>
      <c r="N70" s="971">
        <v>0</v>
      </c>
      <c r="O70" s="967">
        <v>0</v>
      </c>
      <c r="P70" s="972">
        <v>0</v>
      </c>
      <c r="Q70" s="968" t="s">
        <v>519</v>
      </c>
      <c r="R70" s="969" t="s">
        <v>520</v>
      </c>
      <c r="S70" s="970">
        <v>64</v>
      </c>
    </row>
    <row r="71" spans="1:19" ht="20.25">
      <c r="A71" s="966">
        <v>0</v>
      </c>
      <c r="B71" s="967">
        <v>0</v>
      </c>
      <c r="C71" s="967">
        <v>0</v>
      </c>
      <c r="D71" s="967">
        <v>0</v>
      </c>
      <c r="E71" s="967">
        <v>0</v>
      </c>
      <c r="F71" s="967">
        <v>0</v>
      </c>
      <c r="G71" s="967">
        <v>0</v>
      </c>
      <c r="H71" s="967">
        <v>0</v>
      </c>
      <c r="I71" s="967">
        <v>0</v>
      </c>
      <c r="J71" s="967">
        <v>0</v>
      </c>
      <c r="K71" s="967">
        <v>0</v>
      </c>
      <c r="L71" s="967">
        <v>0</v>
      </c>
      <c r="M71" s="967">
        <v>0</v>
      </c>
      <c r="N71" s="971">
        <v>0</v>
      </c>
      <c r="O71" s="967">
        <v>0</v>
      </c>
      <c r="P71" s="972">
        <v>0</v>
      </c>
      <c r="Q71" s="968" t="s">
        <v>521</v>
      </c>
      <c r="R71" s="969" t="s">
        <v>522</v>
      </c>
      <c r="S71" s="970">
        <v>65</v>
      </c>
    </row>
    <row r="72" spans="1:19" ht="20.25">
      <c r="A72" s="966">
        <v>0</v>
      </c>
      <c r="B72" s="967">
        <v>0</v>
      </c>
      <c r="C72" s="967">
        <v>0</v>
      </c>
      <c r="D72" s="967">
        <v>0</v>
      </c>
      <c r="E72" s="967">
        <v>0</v>
      </c>
      <c r="F72" s="967">
        <v>0</v>
      </c>
      <c r="G72" s="967">
        <v>0</v>
      </c>
      <c r="H72" s="967">
        <v>0</v>
      </c>
      <c r="I72" s="967">
        <v>0</v>
      </c>
      <c r="J72" s="967">
        <v>0</v>
      </c>
      <c r="K72" s="967">
        <v>0</v>
      </c>
      <c r="L72" s="967">
        <v>0</v>
      </c>
      <c r="M72" s="967">
        <v>0</v>
      </c>
      <c r="N72" s="971">
        <v>0</v>
      </c>
      <c r="O72" s="967">
        <v>0</v>
      </c>
      <c r="P72" s="972">
        <v>0</v>
      </c>
      <c r="Q72" s="968" t="s">
        <v>523</v>
      </c>
      <c r="R72" s="969" t="s">
        <v>524</v>
      </c>
      <c r="S72" s="970">
        <v>66</v>
      </c>
    </row>
    <row r="73" spans="1:19" ht="20.25">
      <c r="A73" s="966">
        <v>0</v>
      </c>
      <c r="B73" s="967">
        <v>0</v>
      </c>
      <c r="C73" s="967">
        <v>0</v>
      </c>
      <c r="D73" s="967">
        <v>0</v>
      </c>
      <c r="E73" s="967">
        <v>0</v>
      </c>
      <c r="F73" s="967">
        <v>0</v>
      </c>
      <c r="G73" s="967">
        <v>0</v>
      </c>
      <c r="H73" s="967">
        <v>0</v>
      </c>
      <c r="I73" s="967">
        <v>0</v>
      </c>
      <c r="J73" s="967">
        <v>0</v>
      </c>
      <c r="K73" s="967">
        <v>0</v>
      </c>
      <c r="L73" s="967">
        <v>0</v>
      </c>
      <c r="M73" s="967">
        <v>0</v>
      </c>
      <c r="N73" s="971">
        <v>0</v>
      </c>
      <c r="O73" s="967">
        <v>0</v>
      </c>
      <c r="P73" s="972">
        <v>0</v>
      </c>
      <c r="Q73" s="968" t="s">
        <v>144</v>
      </c>
      <c r="R73" s="969" t="s">
        <v>525</v>
      </c>
      <c r="S73" s="970">
        <v>67</v>
      </c>
    </row>
    <row r="74" spans="1:19" ht="20.25">
      <c r="A74" s="966">
        <v>0</v>
      </c>
      <c r="B74" s="967">
        <v>0</v>
      </c>
      <c r="C74" s="967">
        <v>0</v>
      </c>
      <c r="D74" s="967">
        <v>0</v>
      </c>
      <c r="E74" s="967">
        <v>0</v>
      </c>
      <c r="F74" s="967">
        <v>0</v>
      </c>
      <c r="G74" s="967">
        <v>0</v>
      </c>
      <c r="H74" s="967">
        <v>0</v>
      </c>
      <c r="I74" s="967">
        <v>0</v>
      </c>
      <c r="J74" s="967">
        <v>0</v>
      </c>
      <c r="K74" s="967">
        <v>0</v>
      </c>
      <c r="L74" s="967">
        <v>0</v>
      </c>
      <c r="M74" s="967">
        <v>0</v>
      </c>
      <c r="N74" s="971">
        <v>0</v>
      </c>
      <c r="O74" s="967">
        <v>0</v>
      </c>
      <c r="P74" s="972">
        <v>0</v>
      </c>
      <c r="Q74" s="968" t="s">
        <v>117</v>
      </c>
      <c r="R74" s="969" t="s">
        <v>526</v>
      </c>
      <c r="S74" s="970">
        <v>68</v>
      </c>
    </row>
    <row r="75" spans="1:23" ht="20.25">
      <c r="A75" s="966">
        <v>55533</v>
      </c>
      <c r="B75" s="967">
        <v>54719</v>
      </c>
      <c r="C75" s="967">
        <v>0</v>
      </c>
      <c r="D75" s="967">
        <v>0</v>
      </c>
      <c r="E75" s="967">
        <v>0</v>
      </c>
      <c r="F75" s="967">
        <v>0</v>
      </c>
      <c r="G75" s="967">
        <v>0</v>
      </c>
      <c r="H75" s="967">
        <v>0</v>
      </c>
      <c r="I75" s="967">
        <v>0</v>
      </c>
      <c r="J75" s="967">
        <v>0</v>
      </c>
      <c r="K75" s="967">
        <v>814</v>
      </c>
      <c r="L75" s="967">
        <v>0</v>
      </c>
      <c r="M75" s="967">
        <v>0</v>
      </c>
      <c r="N75" s="971">
        <v>0</v>
      </c>
      <c r="O75" s="967">
        <v>0</v>
      </c>
      <c r="P75" s="972">
        <v>0</v>
      </c>
      <c r="Q75" s="968" t="s">
        <v>527</v>
      </c>
      <c r="R75" s="969" t="s">
        <v>528</v>
      </c>
      <c r="S75" s="970">
        <v>69</v>
      </c>
      <c r="W75" s="973"/>
    </row>
    <row r="76" spans="1:19" ht="20.25">
      <c r="A76" s="966">
        <v>0</v>
      </c>
      <c r="B76" s="967">
        <v>0</v>
      </c>
      <c r="C76" s="967">
        <v>0</v>
      </c>
      <c r="D76" s="967">
        <v>0</v>
      </c>
      <c r="E76" s="967">
        <v>0</v>
      </c>
      <c r="F76" s="967">
        <v>0</v>
      </c>
      <c r="G76" s="967">
        <v>0</v>
      </c>
      <c r="H76" s="967">
        <v>0</v>
      </c>
      <c r="I76" s="967">
        <v>0</v>
      </c>
      <c r="J76" s="967">
        <v>0</v>
      </c>
      <c r="K76" s="967">
        <v>0</v>
      </c>
      <c r="L76" s="967">
        <v>0</v>
      </c>
      <c r="M76" s="967">
        <v>0</v>
      </c>
      <c r="N76" s="971">
        <v>0</v>
      </c>
      <c r="O76" s="967">
        <v>0</v>
      </c>
      <c r="P76" s="972">
        <v>0</v>
      </c>
      <c r="Q76" s="968" t="s">
        <v>529</v>
      </c>
      <c r="R76" s="969" t="s">
        <v>530</v>
      </c>
      <c r="S76" s="970">
        <v>70</v>
      </c>
    </row>
    <row r="77" spans="1:19" ht="20.25">
      <c r="A77" s="966">
        <v>55369</v>
      </c>
      <c r="B77" s="972">
        <v>0</v>
      </c>
      <c r="C77" s="972">
        <v>0</v>
      </c>
      <c r="D77" s="972">
        <v>0</v>
      </c>
      <c r="E77" s="972">
        <v>0</v>
      </c>
      <c r="F77" s="972">
        <v>0</v>
      </c>
      <c r="G77" s="972">
        <v>0</v>
      </c>
      <c r="H77" s="972">
        <v>0</v>
      </c>
      <c r="I77" s="972">
        <v>0</v>
      </c>
      <c r="J77" s="972">
        <v>0</v>
      </c>
      <c r="K77" s="972">
        <v>0</v>
      </c>
      <c r="L77" s="972">
        <v>0</v>
      </c>
      <c r="M77" s="972">
        <v>55369</v>
      </c>
      <c r="N77" s="972">
        <v>0</v>
      </c>
      <c r="O77" s="972">
        <v>0</v>
      </c>
      <c r="P77" s="972"/>
      <c r="Q77" s="968" t="s">
        <v>531</v>
      </c>
      <c r="R77" s="969" t="s">
        <v>532</v>
      </c>
      <c r="S77" s="970">
        <v>71</v>
      </c>
    </row>
    <row r="78" spans="1:19" ht="20.25">
      <c r="A78" s="966">
        <v>5371</v>
      </c>
      <c r="B78" s="972">
        <v>5371</v>
      </c>
      <c r="C78" s="972">
        <v>0</v>
      </c>
      <c r="D78" s="972">
        <v>0</v>
      </c>
      <c r="E78" s="972">
        <v>0</v>
      </c>
      <c r="F78" s="972">
        <v>0</v>
      </c>
      <c r="G78" s="972">
        <v>0</v>
      </c>
      <c r="H78" s="972">
        <v>0</v>
      </c>
      <c r="I78" s="972">
        <v>0</v>
      </c>
      <c r="J78" s="972">
        <v>0</v>
      </c>
      <c r="K78" s="972">
        <v>0</v>
      </c>
      <c r="L78" s="972">
        <v>0</v>
      </c>
      <c r="M78" s="972">
        <v>0</v>
      </c>
      <c r="N78" s="972">
        <v>0</v>
      </c>
      <c r="O78" s="972">
        <v>0</v>
      </c>
      <c r="P78" s="972">
        <v>0</v>
      </c>
      <c r="Q78" s="968" t="s">
        <v>533</v>
      </c>
      <c r="R78" s="969" t="s">
        <v>534</v>
      </c>
      <c r="S78" s="970">
        <v>72</v>
      </c>
    </row>
    <row r="79" spans="1:19" ht="21" thickBot="1">
      <c r="A79" s="974">
        <v>20317</v>
      </c>
      <c r="B79" s="975">
        <v>7326</v>
      </c>
      <c r="C79" s="975">
        <v>0</v>
      </c>
      <c r="D79" s="975">
        <v>0</v>
      </c>
      <c r="E79" s="975">
        <v>0</v>
      </c>
      <c r="F79" s="975">
        <v>0</v>
      </c>
      <c r="G79" s="975">
        <v>0</v>
      </c>
      <c r="H79" s="975">
        <v>0</v>
      </c>
      <c r="I79" s="975">
        <v>0</v>
      </c>
      <c r="J79" s="975">
        <v>0</v>
      </c>
      <c r="K79" s="975">
        <v>25</v>
      </c>
      <c r="L79" s="975">
        <v>0</v>
      </c>
      <c r="M79" s="975">
        <v>12966</v>
      </c>
      <c r="N79" s="975">
        <v>0</v>
      </c>
      <c r="O79" s="975">
        <v>0</v>
      </c>
      <c r="P79" s="975">
        <v>0</v>
      </c>
      <c r="Q79" s="976" t="s">
        <v>78</v>
      </c>
      <c r="R79" s="977" t="s">
        <v>79</v>
      </c>
      <c r="S79" s="970">
        <v>73</v>
      </c>
    </row>
    <row r="80" spans="1:19" ht="27.75" thickBot="1" thickTop="1">
      <c r="A80" s="978">
        <v>609348</v>
      </c>
      <c r="B80" s="979">
        <v>312468</v>
      </c>
      <c r="C80" s="979">
        <v>9813</v>
      </c>
      <c r="D80" s="979">
        <v>11561</v>
      </c>
      <c r="E80" s="979">
        <v>112500</v>
      </c>
      <c r="F80" s="979">
        <v>0</v>
      </c>
      <c r="G80" s="979">
        <v>0</v>
      </c>
      <c r="H80" s="979">
        <v>0</v>
      </c>
      <c r="I80" s="979">
        <v>36</v>
      </c>
      <c r="J80" s="979">
        <v>27125</v>
      </c>
      <c r="K80" s="979">
        <v>41090</v>
      </c>
      <c r="L80" s="979">
        <v>0</v>
      </c>
      <c r="M80" s="980">
        <v>94755</v>
      </c>
      <c r="N80" s="979">
        <v>0</v>
      </c>
      <c r="O80" s="980">
        <v>0</v>
      </c>
      <c r="P80" s="979">
        <v>0</v>
      </c>
      <c r="Q80" s="981" t="s">
        <v>25</v>
      </c>
      <c r="R80" s="982" t="s">
        <v>17</v>
      </c>
      <c r="S80" s="983"/>
    </row>
    <row r="81" ht="13.5" thickTop="1"/>
    <row r="82" spans="1:2" ht="12.75">
      <c r="A82" s="984"/>
      <c r="B82" s="985"/>
    </row>
    <row r="83" ht="12.75">
      <c r="B83" s="986" t="s">
        <v>4</v>
      </c>
    </row>
  </sheetData>
  <sheetProtection/>
  <printOptions/>
  <pageMargins left="0.2362204724409449" right="0.2362204724409449" top="0.984251968503937" bottom="0.984251968503937" header="0.5118110236220472" footer="0.5118110236220472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="80" zoomScaleNormal="80" zoomScaleSheetLayoutView="82" zoomScalePageLayoutView="39" workbookViewId="0" topLeftCell="A1">
      <selection activeCell="I11" sqref="I11"/>
    </sheetView>
  </sheetViews>
  <sheetFormatPr defaultColWidth="9.140625" defaultRowHeight="12.75"/>
  <cols>
    <col min="1" max="1" width="17.8515625" style="948" customWidth="1"/>
    <col min="2" max="2" width="13.8515625" style="948" customWidth="1"/>
    <col min="3" max="3" width="11.57421875" style="948" customWidth="1"/>
    <col min="4" max="4" width="13.140625" style="948" customWidth="1"/>
    <col min="5" max="5" width="16.57421875" style="948" customWidth="1"/>
    <col min="6" max="6" width="13.57421875" style="948" customWidth="1"/>
    <col min="7" max="7" width="16.7109375" style="948" customWidth="1"/>
    <col min="8" max="8" width="14.140625" style="948" customWidth="1"/>
    <col min="9" max="10" width="19.28125" style="948" customWidth="1"/>
    <col min="11" max="11" width="19.7109375" style="948" customWidth="1"/>
    <col min="12" max="12" width="15.421875" style="948" customWidth="1"/>
    <col min="13" max="13" width="21.00390625" style="948" customWidth="1"/>
    <col min="14" max="14" width="9.00390625" style="948" customWidth="1"/>
    <col min="15" max="16384" width="9.140625" style="948" customWidth="1"/>
  </cols>
  <sheetData>
    <row r="1" spans="1:14" ht="55.5" customHeight="1">
      <c r="A1" s="987"/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</row>
    <row r="2" spans="1:15" ht="39.75" customHeight="1">
      <c r="A2" s="945"/>
      <c r="B2" s="988"/>
      <c r="C2" s="988"/>
      <c r="D2" s="988" t="s">
        <v>535</v>
      </c>
      <c r="E2" s="988"/>
      <c r="F2" s="988"/>
      <c r="G2" s="988"/>
      <c r="H2" s="988"/>
      <c r="I2" s="988"/>
      <c r="J2" s="988"/>
      <c r="K2" s="988" t="s">
        <v>300</v>
      </c>
      <c r="L2" s="988"/>
      <c r="M2" s="945"/>
      <c r="N2" s="988"/>
      <c r="O2" s="985"/>
    </row>
    <row r="3" spans="1:15" ht="27" thickBot="1">
      <c r="A3" s="989" t="s">
        <v>536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45"/>
      <c r="N3" s="988"/>
      <c r="O3" s="985"/>
    </row>
    <row r="4" spans="1:15" s="999" customFormat="1" ht="21.75" thickBot="1" thickTop="1">
      <c r="A4" s="990" t="s">
        <v>537</v>
      </c>
      <c r="B4" s="991" t="s">
        <v>61</v>
      </c>
      <c r="C4" s="992"/>
      <c r="D4" s="993" t="s">
        <v>52</v>
      </c>
      <c r="E4" s="994" t="s">
        <v>50</v>
      </c>
      <c r="F4" s="994" t="s">
        <v>538</v>
      </c>
      <c r="G4" s="994" t="s">
        <v>118</v>
      </c>
      <c r="H4" s="994" t="s">
        <v>539</v>
      </c>
      <c r="I4" s="994" t="s">
        <v>540</v>
      </c>
      <c r="J4" s="994" t="s">
        <v>541</v>
      </c>
      <c r="K4" s="994" t="s">
        <v>542</v>
      </c>
      <c r="L4" s="995"/>
      <c r="M4" s="996"/>
      <c r="N4" s="997" t="s">
        <v>385</v>
      </c>
      <c r="O4" s="998"/>
    </row>
    <row r="5" spans="1:15" s="999" customFormat="1" ht="21" thickTop="1">
      <c r="A5" s="1000" t="s">
        <v>53</v>
      </c>
      <c r="B5" s="1001" t="s">
        <v>18</v>
      </c>
      <c r="C5" s="1002" t="s">
        <v>543</v>
      </c>
      <c r="D5" s="1002" t="s">
        <v>544</v>
      </c>
      <c r="E5" s="1002" t="s">
        <v>54</v>
      </c>
      <c r="F5" s="1002"/>
      <c r="G5" s="1002" t="s">
        <v>37</v>
      </c>
      <c r="H5" s="1002"/>
      <c r="I5" s="1002"/>
      <c r="J5" s="1002"/>
      <c r="K5" s="1002" t="s">
        <v>4</v>
      </c>
      <c r="L5" s="1003" t="s">
        <v>88</v>
      </c>
      <c r="M5" s="1004" t="s">
        <v>391</v>
      </c>
      <c r="N5" s="1005" t="s">
        <v>83</v>
      </c>
      <c r="O5" s="998"/>
    </row>
    <row r="6" spans="1:15" s="999" customFormat="1" ht="20.25">
      <c r="A6" s="1000" t="s">
        <v>25</v>
      </c>
      <c r="B6" s="1001" t="s">
        <v>119</v>
      </c>
      <c r="C6" s="1002" t="s">
        <v>545</v>
      </c>
      <c r="D6" s="1002" t="s">
        <v>546</v>
      </c>
      <c r="E6" s="1002" t="s">
        <v>547</v>
      </c>
      <c r="F6" s="1006" t="s">
        <v>64</v>
      </c>
      <c r="G6" s="1007" t="s">
        <v>121</v>
      </c>
      <c r="H6" s="1002" t="s">
        <v>548</v>
      </c>
      <c r="I6" s="1002" t="s">
        <v>66</v>
      </c>
      <c r="J6" s="1008" t="s">
        <v>549</v>
      </c>
      <c r="K6" s="1002" t="s">
        <v>550</v>
      </c>
      <c r="L6" s="1009"/>
      <c r="M6" s="1004"/>
      <c r="N6" s="1010"/>
      <c r="O6" s="998"/>
    </row>
    <row r="7" spans="1:15" s="999" customFormat="1" ht="21" thickBot="1">
      <c r="A7" s="1011" t="s">
        <v>551</v>
      </c>
      <c r="B7" s="1012" t="s">
        <v>61</v>
      </c>
      <c r="C7" s="1013" t="s">
        <v>116</v>
      </c>
      <c r="D7" s="1013" t="s">
        <v>116</v>
      </c>
      <c r="E7" s="1013" t="s">
        <v>62</v>
      </c>
      <c r="F7" s="1013"/>
      <c r="G7" s="1014" t="s">
        <v>393</v>
      </c>
      <c r="H7" s="1013"/>
      <c r="I7" s="1013"/>
      <c r="J7" s="1013"/>
      <c r="K7" s="1013"/>
      <c r="L7" s="1015"/>
      <c r="M7" s="1016"/>
      <c r="N7" s="1017"/>
      <c r="O7" s="998"/>
    </row>
    <row r="8" spans="1:15" ht="21.75" thickBot="1" thickTop="1">
      <c r="A8" s="1018">
        <v>12170</v>
      </c>
      <c r="B8" s="1019">
        <v>0</v>
      </c>
      <c r="C8" s="1019">
        <v>0</v>
      </c>
      <c r="D8" s="1019">
        <v>0</v>
      </c>
      <c r="E8" s="1019">
        <v>0</v>
      </c>
      <c r="F8" s="1019">
        <v>0</v>
      </c>
      <c r="G8" s="1019">
        <v>0</v>
      </c>
      <c r="H8" s="1019">
        <v>0</v>
      </c>
      <c r="I8" s="1019">
        <v>9170</v>
      </c>
      <c r="J8" s="1019">
        <v>3000</v>
      </c>
      <c r="K8" s="1019">
        <v>0</v>
      </c>
      <c r="L8" s="1020" t="s">
        <v>396</v>
      </c>
      <c r="M8" s="1021" t="s">
        <v>552</v>
      </c>
      <c r="N8" s="1022">
        <v>1</v>
      </c>
      <c r="O8" s="985"/>
    </row>
    <row r="9" spans="1:15" ht="21.75" thickBot="1" thickTop="1">
      <c r="A9" s="1018">
        <v>164050</v>
      </c>
      <c r="B9" s="1019">
        <v>0</v>
      </c>
      <c r="C9" s="1019">
        <v>0</v>
      </c>
      <c r="D9" s="1019">
        <v>0</v>
      </c>
      <c r="E9" s="1019">
        <v>0</v>
      </c>
      <c r="F9" s="1019">
        <v>0</v>
      </c>
      <c r="G9" s="1019">
        <v>0</v>
      </c>
      <c r="H9" s="1019">
        <v>0</v>
      </c>
      <c r="I9" s="1019">
        <v>164050</v>
      </c>
      <c r="J9" s="1019">
        <v>0</v>
      </c>
      <c r="K9" s="1019">
        <v>0</v>
      </c>
      <c r="L9" s="1020" t="s">
        <v>398</v>
      </c>
      <c r="M9" s="1021" t="s">
        <v>553</v>
      </c>
      <c r="N9" s="1022">
        <v>2</v>
      </c>
      <c r="O9" s="985"/>
    </row>
    <row r="10" spans="1:15" ht="21.75" thickBot="1" thickTop="1">
      <c r="A10" s="1018">
        <v>0</v>
      </c>
      <c r="B10" s="1019">
        <v>0</v>
      </c>
      <c r="C10" s="1019">
        <v>0</v>
      </c>
      <c r="D10" s="1019">
        <v>0</v>
      </c>
      <c r="E10" s="1019">
        <v>0</v>
      </c>
      <c r="F10" s="1019">
        <v>0</v>
      </c>
      <c r="G10" s="1019">
        <v>0</v>
      </c>
      <c r="H10" s="1019">
        <v>0</v>
      </c>
      <c r="I10" s="1019">
        <v>0</v>
      </c>
      <c r="J10" s="1019">
        <v>0</v>
      </c>
      <c r="K10" s="1019">
        <v>0</v>
      </c>
      <c r="L10" s="1020" t="s">
        <v>400</v>
      </c>
      <c r="M10" s="1021" t="s">
        <v>554</v>
      </c>
      <c r="N10" s="1022">
        <v>3</v>
      </c>
      <c r="O10" s="985"/>
    </row>
    <row r="11" spans="1:15" ht="21.75" thickBot="1" thickTop="1">
      <c r="A11" s="1018">
        <v>79800</v>
      </c>
      <c r="B11" s="1019">
        <v>0</v>
      </c>
      <c r="C11" s="1019">
        <v>0</v>
      </c>
      <c r="D11" s="1019">
        <v>0</v>
      </c>
      <c r="E11" s="1019">
        <v>79800</v>
      </c>
      <c r="F11" s="1019">
        <v>0</v>
      </c>
      <c r="G11" s="1019">
        <v>0</v>
      </c>
      <c r="H11" s="1019">
        <v>0</v>
      </c>
      <c r="I11" s="1019">
        <v>0</v>
      </c>
      <c r="J11" s="1019">
        <v>0</v>
      </c>
      <c r="K11" s="1019">
        <v>0</v>
      </c>
      <c r="L11" s="1020" t="s">
        <v>402</v>
      </c>
      <c r="M11" s="1021" t="s">
        <v>555</v>
      </c>
      <c r="N11" s="1022">
        <v>4</v>
      </c>
      <c r="O11" s="985"/>
    </row>
    <row r="12" spans="1:15" ht="21.75" thickBot="1" thickTop="1">
      <c r="A12" s="1018">
        <v>0</v>
      </c>
      <c r="B12" s="1019">
        <v>0</v>
      </c>
      <c r="C12" s="1019">
        <v>0</v>
      </c>
      <c r="D12" s="1019">
        <v>0</v>
      </c>
      <c r="E12" s="1019">
        <v>0</v>
      </c>
      <c r="F12" s="1019">
        <v>0</v>
      </c>
      <c r="G12" s="1019">
        <v>0</v>
      </c>
      <c r="H12" s="1019">
        <v>0</v>
      </c>
      <c r="I12" s="1019">
        <v>0</v>
      </c>
      <c r="J12" s="1019">
        <v>0</v>
      </c>
      <c r="K12" s="1019">
        <v>0</v>
      </c>
      <c r="L12" s="1020" t="s">
        <v>404</v>
      </c>
      <c r="M12" s="1021" t="s">
        <v>405</v>
      </c>
      <c r="N12" s="1022">
        <v>5</v>
      </c>
      <c r="O12" s="985"/>
    </row>
    <row r="13" spans="1:15" ht="21.75" thickBot="1" thickTop="1">
      <c r="A13" s="1018">
        <v>0</v>
      </c>
      <c r="B13" s="1019">
        <v>0</v>
      </c>
      <c r="C13" s="1019">
        <v>0</v>
      </c>
      <c r="D13" s="1019">
        <v>0</v>
      </c>
      <c r="E13" s="1019">
        <v>0</v>
      </c>
      <c r="F13" s="1019">
        <v>0</v>
      </c>
      <c r="G13" s="1019">
        <v>0</v>
      </c>
      <c r="H13" s="1019">
        <v>0</v>
      </c>
      <c r="I13" s="1019">
        <v>0</v>
      </c>
      <c r="J13" s="1019">
        <v>0</v>
      </c>
      <c r="K13" s="1019">
        <v>0</v>
      </c>
      <c r="L13" s="1020" t="s">
        <v>406</v>
      </c>
      <c r="M13" s="1021" t="s">
        <v>556</v>
      </c>
      <c r="N13" s="1022">
        <v>6</v>
      </c>
      <c r="O13" s="985"/>
    </row>
    <row r="14" spans="1:15" ht="21.75" thickBot="1" thickTop="1">
      <c r="A14" s="1018">
        <v>0</v>
      </c>
      <c r="B14" s="1019">
        <v>0</v>
      </c>
      <c r="C14" s="1019">
        <v>0</v>
      </c>
      <c r="D14" s="1019">
        <v>0</v>
      </c>
      <c r="E14" s="1019">
        <v>0</v>
      </c>
      <c r="F14" s="1019">
        <v>0</v>
      </c>
      <c r="G14" s="1019">
        <v>0</v>
      </c>
      <c r="H14" s="1019">
        <v>0</v>
      </c>
      <c r="I14" s="1019">
        <v>0</v>
      </c>
      <c r="J14" s="1019">
        <v>0</v>
      </c>
      <c r="K14" s="1019">
        <v>0</v>
      </c>
      <c r="L14" s="1020" t="s">
        <v>408</v>
      </c>
      <c r="M14" s="1021" t="s">
        <v>557</v>
      </c>
      <c r="N14" s="1022">
        <v>7</v>
      </c>
      <c r="O14" s="985"/>
    </row>
    <row r="15" spans="1:15" ht="21.75" thickBot="1" thickTop="1">
      <c r="A15" s="1018">
        <v>34000</v>
      </c>
      <c r="B15" s="1019">
        <v>0</v>
      </c>
      <c r="C15" s="1019">
        <v>0</v>
      </c>
      <c r="D15" s="1019">
        <v>0</v>
      </c>
      <c r="E15" s="1019">
        <v>0</v>
      </c>
      <c r="F15" s="1019">
        <v>0</v>
      </c>
      <c r="G15" s="1019">
        <v>0</v>
      </c>
      <c r="H15" s="1019">
        <v>0</v>
      </c>
      <c r="I15" s="1019">
        <v>34000</v>
      </c>
      <c r="J15" s="1019">
        <v>0</v>
      </c>
      <c r="K15" s="1019">
        <v>0</v>
      </c>
      <c r="L15" s="1020" t="s">
        <v>410</v>
      </c>
      <c r="M15" s="1021" t="s">
        <v>411</v>
      </c>
      <c r="N15" s="1022">
        <v>8</v>
      </c>
      <c r="O15" s="985"/>
    </row>
    <row r="16" spans="1:15" ht="21.75" thickBot="1" thickTop="1">
      <c r="A16" s="1018">
        <v>0</v>
      </c>
      <c r="B16" s="1019">
        <v>0</v>
      </c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20" t="s">
        <v>412</v>
      </c>
      <c r="M16" s="1021" t="s">
        <v>413</v>
      </c>
      <c r="N16" s="1022">
        <v>9</v>
      </c>
      <c r="O16" s="985"/>
    </row>
    <row r="17" spans="1:15" ht="21.75" thickBot="1" thickTop="1">
      <c r="A17" s="1018">
        <v>0</v>
      </c>
      <c r="B17" s="1019">
        <v>0</v>
      </c>
      <c r="C17" s="1019">
        <v>0</v>
      </c>
      <c r="D17" s="1019">
        <v>0</v>
      </c>
      <c r="E17" s="1019">
        <v>0</v>
      </c>
      <c r="F17" s="1019">
        <v>0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20" t="s">
        <v>414</v>
      </c>
      <c r="M17" s="1021" t="s">
        <v>415</v>
      </c>
      <c r="N17" s="1022">
        <v>10</v>
      </c>
      <c r="O17" s="985"/>
    </row>
    <row r="18" spans="1:15" ht="21.75" thickBot="1" thickTop="1">
      <c r="A18" s="1018">
        <v>0</v>
      </c>
      <c r="B18" s="1019">
        <v>0</v>
      </c>
      <c r="C18" s="1019">
        <v>0</v>
      </c>
      <c r="D18" s="1019">
        <v>0</v>
      </c>
      <c r="E18" s="1019">
        <v>0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20" t="s">
        <v>416</v>
      </c>
      <c r="M18" s="1021" t="s">
        <v>417</v>
      </c>
      <c r="N18" s="1022">
        <v>11</v>
      </c>
      <c r="O18" s="985"/>
    </row>
    <row r="19" spans="1:15" ht="21.75" thickBot="1" thickTop="1">
      <c r="A19" s="1018">
        <v>11000</v>
      </c>
      <c r="B19" s="1019">
        <v>0</v>
      </c>
      <c r="C19" s="1019">
        <v>0</v>
      </c>
      <c r="D19" s="1019">
        <v>0</v>
      </c>
      <c r="E19" s="1019">
        <v>0</v>
      </c>
      <c r="F19" s="1019">
        <v>0</v>
      </c>
      <c r="G19" s="1019">
        <v>0</v>
      </c>
      <c r="H19" s="1019">
        <v>0</v>
      </c>
      <c r="I19" s="1019">
        <v>0</v>
      </c>
      <c r="J19" s="1019">
        <v>11000</v>
      </c>
      <c r="K19" s="1019">
        <v>0</v>
      </c>
      <c r="L19" s="1020" t="s">
        <v>418</v>
      </c>
      <c r="M19" s="1021" t="s">
        <v>419</v>
      </c>
      <c r="N19" s="1022">
        <v>12</v>
      </c>
      <c r="O19" s="985"/>
    </row>
    <row r="20" spans="1:15" ht="21.75" thickBot="1" thickTop="1">
      <c r="A20" s="1018">
        <v>113439</v>
      </c>
      <c r="B20" s="1019">
        <v>0</v>
      </c>
      <c r="C20" s="1019">
        <v>0</v>
      </c>
      <c r="D20" s="1019">
        <v>0</v>
      </c>
      <c r="E20" s="1019">
        <v>0</v>
      </c>
      <c r="F20" s="1019">
        <v>0</v>
      </c>
      <c r="G20" s="1019">
        <v>0</v>
      </c>
      <c r="H20" s="1019">
        <v>0</v>
      </c>
      <c r="I20" s="1019">
        <v>35850</v>
      </c>
      <c r="J20" s="1019">
        <v>77589</v>
      </c>
      <c r="K20" s="1019">
        <v>0</v>
      </c>
      <c r="L20" s="1020" t="s">
        <v>420</v>
      </c>
      <c r="M20" s="1021" t="s">
        <v>421</v>
      </c>
      <c r="N20" s="1022">
        <v>13</v>
      </c>
      <c r="O20" s="985"/>
    </row>
    <row r="21" spans="1:15" ht="21.75" thickBot="1" thickTop="1">
      <c r="A21" s="1018">
        <v>0</v>
      </c>
      <c r="B21" s="1019">
        <v>0</v>
      </c>
      <c r="C21" s="1019">
        <v>0</v>
      </c>
      <c r="D21" s="1019">
        <v>0</v>
      </c>
      <c r="E21" s="1019">
        <v>0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20" t="s">
        <v>422</v>
      </c>
      <c r="M21" s="1021" t="s">
        <v>423</v>
      </c>
      <c r="N21" s="1022">
        <v>14</v>
      </c>
      <c r="O21" s="985"/>
    </row>
    <row r="22" spans="1:15" ht="21.75" thickBot="1" thickTop="1">
      <c r="A22" s="1018">
        <v>0</v>
      </c>
      <c r="B22" s="1019">
        <v>0</v>
      </c>
      <c r="C22" s="1019">
        <v>0</v>
      </c>
      <c r="D22" s="1019">
        <v>0</v>
      </c>
      <c r="E22" s="1019">
        <v>0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20" t="s">
        <v>424</v>
      </c>
      <c r="M22" s="1021" t="s">
        <v>425</v>
      </c>
      <c r="N22" s="1022">
        <v>15</v>
      </c>
      <c r="O22" s="985"/>
    </row>
    <row r="23" spans="1:15" ht="21.75" thickBot="1" thickTop="1">
      <c r="A23" s="1018">
        <v>0</v>
      </c>
      <c r="B23" s="1019">
        <v>0</v>
      </c>
      <c r="C23" s="1019">
        <v>0</v>
      </c>
      <c r="D23" s="1019">
        <v>0</v>
      </c>
      <c r="E23" s="1019">
        <v>0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19">
        <v>0</v>
      </c>
      <c r="L23" s="1020" t="s">
        <v>426</v>
      </c>
      <c r="M23" s="1021" t="s">
        <v>427</v>
      </c>
      <c r="N23" s="1022">
        <v>16</v>
      </c>
      <c r="O23" s="985"/>
    </row>
    <row r="24" spans="1:15" ht="21.75" thickBot="1" thickTop="1">
      <c r="A24" s="1018">
        <v>0</v>
      </c>
      <c r="B24" s="1019">
        <v>0</v>
      </c>
      <c r="C24" s="1019">
        <v>0</v>
      </c>
      <c r="D24" s="1019">
        <v>0</v>
      </c>
      <c r="E24" s="1019">
        <v>0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20" t="s">
        <v>428</v>
      </c>
      <c r="M24" s="1021" t="s">
        <v>429</v>
      </c>
      <c r="N24" s="1022">
        <v>17</v>
      </c>
      <c r="O24" s="985"/>
    </row>
    <row r="25" spans="1:15" ht="21.75" thickBot="1" thickTop="1">
      <c r="A25" s="1018">
        <v>348</v>
      </c>
      <c r="B25" s="1019">
        <v>0</v>
      </c>
      <c r="C25" s="1019">
        <v>0</v>
      </c>
      <c r="D25" s="1019">
        <v>0</v>
      </c>
      <c r="E25" s="1019">
        <v>348</v>
      </c>
      <c r="F25" s="1019">
        <v>0</v>
      </c>
      <c r="G25" s="1019">
        <v>0</v>
      </c>
      <c r="H25" s="1019">
        <v>0</v>
      </c>
      <c r="I25" s="1019">
        <v>0</v>
      </c>
      <c r="J25" s="1019">
        <v>0</v>
      </c>
      <c r="K25" s="1019">
        <v>0</v>
      </c>
      <c r="L25" s="1020" t="s">
        <v>430</v>
      </c>
      <c r="M25" s="1021" t="s">
        <v>72</v>
      </c>
      <c r="N25" s="1022">
        <v>18</v>
      </c>
      <c r="O25" s="985"/>
    </row>
    <row r="26" spans="1:15" ht="21.75" thickBot="1" thickTop="1">
      <c r="A26" s="1018">
        <v>344</v>
      </c>
      <c r="B26" s="1019">
        <v>0</v>
      </c>
      <c r="C26" s="1019">
        <v>0</v>
      </c>
      <c r="D26" s="1019">
        <v>0</v>
      </c>
      <c r="E26" s="1019">
        <v>344</v>
      </c>
      <c r="F26" s="1019">
        <v>0</v>
      </c>
      <c r="G26" s="1019">
        <v>0</v>
      </c>
      <c r="H26" s="1019">
        <v>0</v>
      </c>
      <c r="I26" s="1019">
        <v>0</v>
      </c>
      <c r="J26" s="1019">
        <v>0</v>
      </c>
      <c r="K26" s="1019">
        <v>0</v>
      </c>
      <c r="L26" s="1020" t="s">
        <v>431</v>
      </c>
      <c r="M26" s="1021" t="s">
        <v>432</v>
      </c>
      <c r="N26" s="1022">
        <v>19</v>
      </c>
      <c r="O26" s="985"/>
    </row>
    <row r="27" spans="1:15" ht="21.75" thickBot="1" thickTop="1">
      <c r="A27" s="1018">
        <v>0</v>
      </c>
      <c r="B27" s="1019">
        <v>0</v>
      </c>
      <c r="C27" s="1019">
        <v>0</v>
      </c>
      <c r="D27" s="1019">
        <v>0</v>
      </c>
      <c r="E27" s="1019">
        <v>0</v>
      </c>
      <c r="F27" s="1019">
        <v>0</v>
      </c>
      <c r="G27" s="1019">
        <v>0</v>
      </c>
      <c r="H27" s="1019">
        <v>0</v>
      </c>
      <c r="I27" s="1019">
        <v>0</v>
      </c>
      <c r="J27" s="1019">
        <v>0</v>
      </c>
      <c r="K27" s="1019">
        <v>0</v>
      </c>
      <c r="L27" s="1020" t="s">
        <v>433</v>
      </c>
      <c r="M27" s="1021" t="s">
        <v>434</v>
      </c>
      <c r="N27" s="1022">
        <v>20</v>
      </c>
      <c r="O27" s="985"/>
    </row>
    <row r="28" spans="1:15" ht="21.75" thickBot="1" thickTop="1">
      <c r="A28" s="1018">
        <v>0</v>
      </c>
      <c r="B28" s="1019">
        <v>0</v>
      </c>
      <c r="C28" s="1019">
        <v>0</v>
      </c>
      <c r="D28" s="1019">
        <v>0</v>
      </c>
      <c r="E28" s="1019">
        <v>0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20" t="s">
        <v>143</v>
      </c>
      <c r="M28" s="1021" t="s">
        <v>435</v>
      </c>
      <c r="N28" s="1022">
        <v>21</v>
      </c>
      <c r="O28" s="985"/>
    </row>
    <row r="29" spans="1:15" ht="21.75" thickBot="1" thickTop="1">
      <c r="A29" s="1018">
        <v>0</v>
      </c>
      <c r="B29" s="1019">
        <v>0</v>
      </c>
      <c r="C29" s="1019">
        <v>0</v>
      </c>
      <c r="D29" s="1019">
        <v>0</v>
      </c>
      <c r="E29" s="1019">
        <v>0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20" t="s">
        <v>216</v>
      </c>
      <c r="M29" s="1021" t="s">
        <v>436</v>
      </c>
      <c r="N29" s="1022">
        <v>22</v>
      </c>
      <c r="O29" s="985"/>
    </row>
    <row r="30" spans="1:15" ht="21.75" thickBot="1" thickTop="1">
      <c r="A30" s="1018">
        <v>0</v>
      </c>
      <c r="B30" s="1019">
        <v>0</v>
      </c>
      <c r="C30" s="1019">
        <v>0</v>
      </c>
      <c r="D30" s="1019">
        <v>0</v>
      </c>
      <c r="E30" s="1019">
        <v>0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20" t="s">
        <v>437</v>
      </c>
      <c r="M30" s="1021" t="s">
        <v>438</v>
      </c>
      <c r="N30" s="1022">
        <v>23</v>
      </c>
      <c r="O30" s="985"/>
    </row>
    <row r="31" spans="1:15" ht="21.75" thickBot="1" thickTop="1">
      <c r="A31" s="1018">
        <v>232</v>
      </c>
      <c r="B31" s="1019">
        <v>0</v>
      </c>
      <c r="C31" s="1019">
        <v>0</v>
      </c>
      <c r="D31" s="1019">
        <v>0</v>
      </c>
      <c r="E31" s="1019">
        <v>232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20" t="s">
        <v>439</v>
      </c>
      <c r="M31" s="1021" t="s">
        <v>440</v>
      </c>
      <c r="N31" s="1022">
        <v>24</v>
      </c>
      <c r="O31" s="985"/>
    </row>
    <row r="32" spans="1:15" ht="21.75" thickBot="1" thickTop="1">
      <c r="A32" s="1018">
        <v>0</v>
      </c>
      <c r="B32" s="1019">
        <v>0</v>
      </c>
      <c r="C32" s="1019">
        <v>0</v>
      </c>
      <c r="D32" s="1019">
        <v>0</v>
      </c>
      <c r="E32" s="1019">
        <v>0</v>
      </c>
      <c r="F32" s="1019">
        <v>0</v>
      </c>
      <c r="G32" s="1019">
        <v>0</v>
      </c>
      <c r="H32" s="1019">
        <v>0</v>
      </c>
      <c r="I32" s="1019">
        <v>0</v>
      </c>
      <c r="J32" s="1019">
        <v>0</v>
      </c>
      <c r="K32" s="1019">
        <v>0</v>
      </c>
      <c r="L32" s="1020" t="s">
        <v>441</v>
      </c>
      <c r="M32" s="1021" t="s">
        <v>442</v>
      </c>
      <c r="N32" s="1022">
        <v>25</v>
      </c>
      <c r="O32" s="985"/>
    </row>
    <row r="33" spans="1:15" ht="21.75" thickBot="1" thickTop="1">
      <c r="A33" s="1018">
        <v>0</v>
      </c>
      <c r="B33" s="1019">
        <v>0</v>
      </c>
      <c r="C33" s="1019">
        <v>0</v>
      </c>
      <c r="D33" s="1019">
        <v>0</v>
      </c>
      <c r="E33" s="1019">
        <v>0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20" t="s">
        <v>443</v>
      </c>
      <c r="M33" s="1021" t="s">
        <v>444</v>
      </c>
      <c r="N33" s="1022">
        <v>26</v>
      </c>
      <c r="O33" s="985"/>
    </row>
    <row r="34" spans="1:15" ht="21.75" thickBot="1" thickTop="1">
      <c r="A34" s="1018">
        <v>0</v>
      </c>
      <c r="B34" s="1019">
        <v>0</v>
      </c>
      <c r="C34" s="1019">
        <v>0</v>
      </c>
      <c r="D34" s="1019">
        <v>0</v>
      </c>
      <c r="E34" s="1019">
        <v>0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20" t="s">
        <v>445</v>
      </c>
      <c r="M34" s="1021" t="s">
        <v>446</v>
      </c>
      <c r="N34" s="1022">
        <v>27</v>
      </c>
      <c r="O34" s="985"/>
    </row>
    <row r="35" spans="1:15" ht="21.75" thickBot="1" thickTop="1">
      <c r="A35" s="1018">
        <v>277</v>
      </c>
      <c r="B35" s="1019">
        <v>0</v>
      </c>
      <c r="C35" s="1019">
        <v>0</v>
      </c>
      <c r="D35" s="1019">
        <v>0</v>
      </c>
      <c r="E35" s="1019">
        <v>277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20" t="s">
        <v>447</v>
      </c>
      <c r="M35" s="1021" t="s">
        <v>448</v>
      </c>
      <c r="N35" s="1022">
        <v>28</v>
      </c>
      <c r="O35" s="985"/>
    </row>
    <row r="36" spans="1:15" ht="21.75" thickBot="1" thickTop="1">
      <c r="A36" s="1018">
        <v>0</v>
      </c>
      <c r="B36" s="1019">
        <v>0</v>
      </c>
      <c r="C36" s="1019">
        <v>0</v>
      </c>
      <c r="D36" s="1019">
        <v>0</v>
      </c>
      <c r="E36" s="1019">
        <v>0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20" t="s">
        <v>449</v>
      </c>
      <c r="M36" s="1021" t="s">
        <v>450</v>
      </c>
      <c r="N36" s="1022">
        <v>29</v>
      </c>
      <c r="O36" s="985"/>
    </row>
    <row r="37" spans="1:15" ht="21.75" thickBot="1" thickTop="1">
      <c r="A37" s="1018">
        <v>0</v>
      </c>
      <c r="B37" s="1019">
        <v>0</v>
      </c>
      <c r="C37" s="1019">
        <v>0</v>
      </c>
      <c r="D37" s="1019">
        <v>0</v>
      </c>
      <c r="E37" s="1019">
        <v>0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20" t="s">
        <v>451</v>
      </c>
      <c r="M37" s="1021" t="s">
        <v>452</v>
      </c>
      <c r="N37" s="1022">
        <v>30</v>
      </c>
      <c r="O37" s="985"/>
    </row>
    <row r="38" spans="1:15" ht="21.75" thickBot="1" thickTop="1">
      <c r="A38" s="1018">
        <v>0</v>
      </c>
      <c r="B38" s="1019">
        <v>0</v>
      </c>
      <c r="C38" s="1019">
        <v>0</v>
      </c>
      <c r="D38" s="1019">
        <v>0</v>
      </c>
      <c r="E38" s="1019">
        <v>0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20" t="s">
        <v>453</v>
      </c>
      <c r="M38" s="1021" t="s">
        <v>454</v>
      </c>
      <c r="N38" s="1022">
        <v>31</v>
      </c>
      <c r="O38" s="985"/>
    </row>
    <row r="39" spans="1:15" ht="21.75" thickBot="1" thickTop="1">
      <c r="A39" s="1018">
        <v>0</v>
      </c>
      <c r="B39" s="1019">
        <v>0</v>
      </c>
      <c r="C39" s="1019">
        <v>0</v>
      </c>
      <c r="D39" s="1019">
        <v>0</v>
      </c>
      <c r="E39" s="1019">
        <v>0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20" t="s">
        <v>455</v>
      </c>
      <c r="M39" s="1021" t="s">
        <v>456</v>
      </c>
      <c r="N39" s="1022">
        <v>32</v>
      </c>
      <c r="O39" s="985"/>
    </row>
    <row r="40" spans="1:15" ht="21.75" thickBot="1" thickTop="1">
      <c r="A40" s="1018">
        <v>66392</v>
      </c>
      <c r="B40" s="1019">
        <v>4933</v>
      </c>
      <c r="C40" s="1019">
        <v>0</v>
      </c>
      <c r="D40" s="1019">
        <v>0</v>
      </c>
      <c r="E40" s="1019">
        <v>0</v>
      </c>
      <c r="F40" s="1019">
        <v>0</v>
      </c>
      <c r="G40" s="1019">
        <v>35459</v>
      </c>
      <c r="H40" s="1019">
        <v>0</v>
      </c>
      <c r="I40" s="1019">
        <v>26000</v>
      </c>
      <c r="J40" s="1019">
        <v>0</v>
      </c>
      <c r="K40" s="1019">
        <v>0</v>
      </c>
      <c r="L40" s="1020" t="s">
        <v>457</v>
      </c>
      <c r="M40" s="1021" t="s">
        <v>458</v>
      </c>
      <c r="N40" s="1022">
        <v>33</v>
      </c>
      <c r="O40" s="985"/>
    </row>
    <row r="41" spans="1:15" ht="21.75" thickBot="1" thickTop="1">
      <c r="A41" s="1018">
        <v>0</v>
      </c>
      <c r="B41" s="1019">
        <v>0</v>
      </c>
      <c r="C41" s="1019">
        <v>0</v>
      </c>
      <c r="D41" s="1019">
        <v>0</v>
      </c>
      <c r="E41" s="1019">
        <v>0</v>
      </c>
      <c r="F41" s="1019">
        <v>0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20" t="s">
        <v>459</v>
      </c>
      <c r="M41" s="1021" t="s">
        <v>460</v>
      </c>
      <c r="N41" s="1022">
        <v>34</v>
      </c>
      <c r="O41" s="985"/>
    </row>
    <row r="42" spans="1:15" ht="21.75" thickBot="1" thickTop="1">
      <c r="A42" s="1018">
        <v>0</v>
      </c>
      <c r="B42" s="1019">
        <v>0</v>
      </c>
      <c r="C42" s="1019">
        <v>0</v>
      </c>
      <c r="D42" s="1019">
        <v>0</v>
      </c>
      <c r="E42" s="1019">
        <v>0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20" t="s">
        <v>461</v>
      </c>
      <c r="M42" s="1021" t="s">
        <v>462</v>
      </c>
      <c r="N42" s="1022">
        <v>35</v>
      </c>
      <c r="O42" s="985"/>
    </row>
    <row r="43" spans="1:15" ht="21.75" thickBot="1" thickTop="1">
      <c r="A43" s="1018">
        <v>0</v>
      </c>
      <c r="B43" s="1019">
        <v>0</v>
      </c>
      <c r="C43" s="1019">
        <v>0</v>
      </c>
      <c r="D43" s="1019">
        <v>0</v>
      </c>
      <c r="E43" s="1019">
        <v>0</v>
      </c>
      <c r="F43" s="1019">
        <v>0</v>
      </c>
      <c r="G43" s="1019">
        <v>0</v>
      </c>
      <c r="H43" s="1019">
        <v>0</v>
      </c>
      <c r="I43" s="1019">
        <v>0</v>
      </c>
      <c r="J43" s="1019">
        <v>0</v>
      </c>
      <c r="K43" s="1019">
        <v>0</v>
      </c>
      <c r="L43" s="1020" t="s">
        <v>463</v>
      </c>
      <c r="M43" s="1021" t="s">
        <v>558</v>
      </c>
      <c r="N43" s="1022">
        <v>36</v>
      </c>
      <c r="O43" s="985"/>
    </row>
    <row r="44" spans="1:15" ht="21.75" thickBot="1" thickTop="1">
      <c r="A44" s="1018">
        <v>400</v>
      </c>
      <c r="B44" s="1019">
        <v>0</v>
      </c>
      <c r="C44" s="1019">
        <v>0</v>
      </c>
      <c r="D44" s="1019">
        <v>0</v>
      </c>
      <c r="E44" s="1019">
        <v>400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20" t="s">
        <v>465</v>
      </c>
      <c r="M44" s="1021" t="s">
        <v>466</v>
      </c>
      <c r="N44" s="1022">
        <v>37</v>
      </c>
      <c r="O44" s="985"/>
    </row>
    <row r="45" spans="1:15" ht="21.75" thickBot="1" thickTop="1">
      <c r="A45" s="1018">
        <v>295</v>
      </c>
      <c r="B45" s="1019">
        <v>0</v>
      </c>
      <c r="C45" s="1019">
        <v>0</v>
      </c>
      <c r="D45" s="1019">
        <v>0</v>
      </c>
      <c r="E45" s="1019">
        <v>295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20" t="s">
        <v>467</v>
      </c>
      <c r="M45" s="1021" t="s">
        <v>468</v>
      </c>
      <c r="N45" s="1022">
        <v>38</v>
      </c>
      <c r="O45" s="985"/>
    </row>
    <row r="46" spans="1:15" ht="21.75" thickBot="1" thickTop="1">
      <c r="A46" s="1018">
        <v>0</v>
      </c>
      <c r="B46" s="1019">
        <v>0</v>
      </c>
      <c r="C46" s="1019">
        <v>0</v>
      </c>
      <c r="D46" s="1019">
        <v>0</v>
      </c>
      <c r="E46" s="1019">
        <v>0</v>
      </c>
      <c r="F46" s="1019">
        <v>0</v>
      </c>
      <c r="G46" s="1019">
        <v>0</v>
      </c>
      <c r="H46" s="1019">
        <v>0</v>
      </c>
      <c r="I46" s="1019">
        <v>0</v>
      </c>
      <c r="J46" s="1019">
        <v>0</v>
      </c>
      <c r="K46" s="1019">
        <v>0</v>
      </c>
      <c r="L46" s="1020" t="s">
        <v>469</v>
      </c>
      <c r="M46" s="1021" t="s">
        <v>470</v>
      </c>
      <c r="N46" s="1022">
        <v>39</v>
      </c>
      <c r="O46" s="985"/>
    </row>
    <row r="47" spans="1:15" ht="21.75" thickBot="1" thickTop="1">
      <c r="A47" s="1018">
        <v>0</v>
      </c>
      <c r="B47" s="1019">
        <v>0</v>
      </c>
      <c r="C47" s="1019">
        <v>0</v>
      </c>
      <c r="D47" s="1019">
        <v>0</v>
      </c>
      <c r="E47" s="1019">
        <v>0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20" t="s">
        <v>471</v>
      </c>
      <c r="M47" s="1021" t="s">
        <v>472</v>
      </c>
      <c r="N47" s="1022">
        <v>40</v>
      </c>
      <c r="O47" s="985"/>
    </row>
    <row r="48" spans="1:15" ht="21.75" thickBot="1" thickTop="1">
      <c r="A48" s="1018">
        <v>0</v>
      </c>
      <c r="B48" s="1019">
        <v>0</v>
      </c>
      <c r="C48" s="1019">
        <v>0</v>
      </c>
      <c r="D48" s="1019">
        <v>0</v>
      </c>
      <c r="E48" s="1019">
        <v>0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20" t="s">
        <v>473</v>
      </c>
      <c r="M48" s="1021" t="s">
        <v>474</v>
      </c>
      <c r="N48" s="1022">
        <v>41</v>
      </c>
      <c r="O48" s="985"/>
    </row>
    <row r="49" spans="1:15" ht="21.75" thickBot="1" thickTop="1">
      <c r="A49" s="1018">
        <v>0</v>
      </c>
      <c r="B49" s="1019">
        <v>0</v>
      </c>
      <c r="C49" s="1019">
        <v>0</v>
      </c>
      <c r="D49" s="1019">
        <v>0</v>
      </c>
      <c r="E49" s="1019">
        <v>0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20" t="s">
        <v>475</v>
      </c>
      <c r="M49" s="1021" t="s">
        <v>476</v>
      </c>
      <c r="N49" s="1022">
        <v>42</v>
      </c>
      <c r="O49" s="985"/>
    </row>
    <row r="50" spans="1:15" ht="21.75" thickBot="1" thickTop="1">
      <c r="A50" s="1018">
        <v>0</v>
      </c>
      <c r="B50" s="1019">
        <v>0</v>
      </c>
      <c r="C50" s="1019">
        <v>0</v>
      </c>
      <c r="D50" s="1019">
        <v>0</v>
      </c>
      <c r="E50" s="1019">
        <v>0</v>
      </c>
      <c r="F50" s="1019">
        <v>0</v>
      </c>
      <c r="G50" s="1019">
        <v>0</v>
      </c>
      <c r="H50" s="1019">
        <v>0</v>
      </c>
      <c r="I50" s="1019">
        <v>0</v>
      </c>
      <c r="J50" s="1019">
        <v>0</v>
      </c>
      <c r="K50" s="1019">
        <v>0</v>
      </c>
      <c r="L50" s="1020" t="s">
        <v>477</v>
      </c>
      <c r="M50" s="1021" t="s">
        <v>478</v>
      </c>
      <c r="N50" s="1022">
        <v>43</v>
      </c>
      <c r="O50" s="985"/>
    </row>
    <row r="51" spans="1:15" ht="21.75" thickBot="1" thickTop="1">
      <c r="A51" s="1018">
        <v>100</v>
      </c>
      <c r="B51" s="1019">
        <v>0</v>
      </c>
      <c r="C51" s="1019">
        <v>0</v>
      </c>
      <c r="D51" s="1019">
        <v>0</v>
      </c>
      <c r="E51" s="1019">
        <v>100</v>
      </c>
      <c r="F51" s="1019">
        <v>0</v>
      </c>
      <c r="G51" s="1019">
        <v>0</v>
      </c>
      <c r="H51" s="1019">
        <v>0</v>
      </c>
      <c r="I51" s="1019">
        <v>0</v>
      </c>
      <c r="J51" s="1019">
        <v>0</v>
      </c>
      <c r="K51" s="1019">
        <v>0</v>
      </c>
      <c r="L51" s="1020" t="s">
        <v>479</v>
      </c>
      <c r="M51" s="1021" t="s">
        <v>480</v>
      </c>
      <c r="N51" s="1022">
        <v>44</v>
      </c>
      <c r="O51" s="985"/>
    </row>
    <row r="52" spans="1:15" ht="21.75" thickBot="1" thickTop="1">
      <c r="A52" s="1018">
        <v>0</v>
      </c>
      <c r="B52" s="1019">
        <v>0</v>
      </c>
      <c r="C52" s="1019">
        <v>0</v>
      </c>
      <c r="D52" s="1019">
        <v>0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20" t="s">
        <v>481</v>
      </c>
      <c r="M52" s="1021" t="s">
        <v>482</v>
      </c>
      <c r="N52" s="1022">
        <v>45</v>
      </c>
      <c r="O52" s="985"/>
    </row>
    <row r="53" spans="1:15" ht="21.75" thickBot="1" thickTop="1">
      <c r="A53" s="1018">
        <v>106</v>
      </c>
      <c r="B53" s="1019">
        <v>0</v>
      </c>
      <c r="C53" s="1019">
        <v>0</v>
      </c>
      <c r="D53" s="1019">
        <v>0</v>
      </c>
      <c r="E53" s="1019">
        <v>106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20" t="s">
        <v>483</v>
      </c>
      <c r="M53" s="1021" t="s">
        <v>484</v>
      </c>
      <c r="N53" s="1022">
        <v>46</v>
      </c>
      <c r="O53" s="985"/>
    </row>
    <row r="54" spans="1:15" ht="21.75" thickBot="1" thickTop="1">
      <c r="A54" s="1018">
        <v>0</v>
      </c>
      <c r="B54" s="1019">
        <v>0</v>
      </c>
      <c r="C54" s="1019">
        <v>0</v>
      </c>
      <c r="D54" s="1019">
        <v>0</v>
      </c>
      <c r="E54" s="1019">
        <v>0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20" t="s">
        <v>485</v>
      </c>
      <c r="M54" s="1021" t="s">
        <v>486</v>
      </c>
      <c r="N54" s="1022">
        <v>47</v>
      </c>
      <c r="O54" s="985"/>
    </row>
    <row r="55" spans="1:15" ht="21.75" thickBot="1" thickTop="1">
      <c r="A55" s="1018">
        <v>0</v>
      </c>
      <c r="B55" s="1019">
        <v>0</v>
      </c>
      <c r="C55" s="1019">
        <v>0</v>
      </c>
      <c r="D55" s="1019">
        <v>0</v>
      </c>
      <c r="E55" s="1019">
        <v>0</v>
      </c>
      <c r="F55" s="1019">
        <v>0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20" t="s">
        <v>487</v>
      </c>
      <c r="M55" s="1021" t="s">
        <v>488</v>
      </c>
      <c r="N55" s="1022">
        <v>48</v>
      </c>
      <c r="O55" s="985"/>
    </row>
    <row r="56" spans="1:15" ht="21.75" thickBot="1" thickTop="1">
      <c r="A56" s="1018">
        <v>0</v>
      </c>
      <c r="B56" s="1019">
        <v>0</v>
      </c>
      <c r="C56" s="1019">
        <v>0</v>
      </c>
      <c r="D56" s="1019">
        <v>0</v>
      </c>
      <c r="E56" s="1019">
        <v>0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20" t="s">
        <v>489</v>
      </c>
      <c r="M56" s="1021" t="s">
        <v>490</v>
      </c>
      <c r="N56" s="1022">
        <v>49</v>
      </c>
      <c r="O56" s="985"/>
    </row>
    <row r="57" spans="1:15" ht="21.75" thickBot="1" thickTop="1">
      <c r="A57" s="1018">
        <v>0</v>
      </c>
      <c r="B57" s="1019">
        <v>0</v>
      </c>
      <c r="C57" s="1019">
        <v>0</v>
      </c>
      <c r="D57" s="1019">
        <v>0</v>
      </c>
      <c r="E57" s="1019">
        <v>0</v>
      </c>
      <c r="F57" s="1019">
        <v>0</v>
      </c>
      <c r="G57" s="1019">
        <v>0</v>
      </c>
      <c r="H57" s="1019">
        <v>0</v>
      </c>
      <c r="I57" s="1019">
        <v>0</v>
      </c>
      <c r="J57" s="1019">
        <v>0</v>
      </c>
      <c r="K57" s="1019">
        <v>0</v>
      </c>
      <c r="L57" s="1020" t="s">
        <v>491</v>
      </c>
      <c r="M57" s="1021" t="s">
        <v>492</v>
      </c>
      <c r="N57" s="1022">
        <v>50</v>
      </c>
      <c r="O57" s="985"/>
    </row>
    <row r="58" spans="1:15" ht="21.75" thickBot="1" thickTop="1">
      <c r="A58" s="1018">
        <v>0</v>
      </c>
      <c r="B58" s="1019">
        <v>0</v>
      </c>
      <c r="C58" s="1019">
        <v>0</v>
      </c>
      <c r="D58" s="1019">
        <v>0</v>
      </c>
      <c r="E58" s="1019">
        <v>0</v>
      </c>
      <c r="F58" s="1019">
        <v>0</v>
      </c>
      <c r="G58" s="1019">
        <v>0</v>
      </c>
      <c r="H58" s="1019">
        <v>0</v>
      </c>
      <c r="I58" s="1019">
        <v>0</v>
      </c>
      <c r="J58" s="1019">
        <v>0</v>
      </c>
      <c r="K58" s="1019">
        <v>0</v>
      </c>
      <c r="L58" s="1020" t="s">
        <v>493</v>
      </c>
      <c r="M58" s="1021" t="s">
        <v>494</v>
      </c>
      <c r="N58" s="1022">
        <v>51</v>
      </c>
      <c r="O58" s="985"/>
    </row>
    <row r="59" spans="1:15" ht="21.75" thickBot="1" thickTop="1">
      <c r="A59" s="1018">
        <v>0</v>
      </c>
      <c r="B59" s="1019">
        <v>0</v>
      </c>
      <c r="C59" s="1019">
        <v>0</v>
      </c>
      <c r="D59" s="1019">
        <v>0</v>
      </c>
      <c r="E59" s="1019">
        <v>0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20" t="s">
        <v>495</v>
      </c>
      <c r="M59" s="1021" t="s">
        <v>496</v>
      </c>
      <c r="N59" s="1022">
        <v>52</v>
      </c>
      <c r="O59" s="985"/>
    </row>
    <row r="60" spans="1:15" ht="21.75" thickBot="1" thickTop="1">
      <c r="A60" s="1018">
        <v>0</v>
      </c>
      <c r="B60" s="1019">
        <v>0</v>
      </c>
      <c r="C60" s="1019">
        <v>0</v>
      </c>
      <c r="D60" s="1019">
        <v>0</v>
      </c>
      <c r="E60" s="1019">
        <v>0</v>
      </c>
      <c r="F60" s="1019">
        <v>0</v>
      </c>
      <c r="G60" s="1019">
        <v>0</v>
      </c>
      <c r="H60" s="1019">
        <v>0</v>
      </c>
      <c r="I60" s="1019">
        <v>0</v>
      </c>
      <c r="J60" s="1019">
        <v>0</v>
      </c>
      <c r="K60" s="1019">
        <v>0</v>
      </c>
      <c r="L60" s="1020" t="s">
        <v>497</v>
      </c>
      <c r="M60" s="1021" t="s">
        <v>498</v>
      </c>
      <c r="N60" s="1022">
        <v>53</v>
      </c>
      <c r="O60" s="985"/>
    </row>
    <row r="61" spans="1:15" ht="21.75" thickBot="1" thickTop="1">
      <c r="A61" s="1018">
        <v>0</v>
      </c>
      <c r="B61" s="1019">
        <v>0</v>
      </c>
      <c r="C61" s="1019">
        <v>0</v>
      </c>
      <c r="D61" s="1019">
        <v>0</v>
      </c>
      <c r="E61" s="1019">
        <v>0</v>
      </c>
      <c r="F61" s="1019">
        <v>0</v>
      </c>
      <c r="G61" s="1019">
        <v>0</v>
      </c>
      <c r="H61" s="1019">
        <v>0</v>
      </c>
      <c r="I61" s="1019">
        <v>0</v>
      </c>
      <c r="J61" s="1019">
        <v>0</v>
      </c>
      <c r="K61" s="1019">
        <v>0</v>
      </c>
      <c r="L61" s="1020" t="s">
        <v>499</v>
      </c>
      <c r="M61" s="1021" t="s">
        <v>500</v>
      </c>
      <c r="N61" s="1022">
        <v>54</v>
      </c>
      <c r="O61" s="985"/>
    </row>
    <row r="62" spans="1:15" ht="21.75" thickBot="1" thickTop="1">
      <c r="A62" s="1018">
        <v>0</v>
      </c>
      <c r="B62" s="1019">
        <v>0</v>
      </c>
      <c r="C62" s="1019">
        <v>0</v>
      </c>
      <c r="D62" s="1019">
        <v>0</v>
      </c>
      <c r="E62" s="1019">
        <v>0</v>
      </c>
      <c r="F62" s="1019">
        <v>0</v>
      </c>
      <c r="G62" s="1019">
        <v>0</v>
      </c>
      <c r="H62" s="1019">
        <v>0</v>
      </c>
      <c r="I62" s="1019">
        <v>0</v>
      </c>
      <c r="J62" s="1019">
        <v>0</v>
      </c>
      <c r="K62" s="1019">
        <v>0</v>
      </c>
      <c r="L62" s="1020" t="s">
        <v>501</v>
      </c>
      <c r="M62" s="1021" t="s">
        <v>502</v>
      </c>
      <c r="N62" s="1022">
        <v>55</v>
      </c>
      <c r="O62" s="985"/>
    </row>
    <row r="63" spans="1:15" ht="21.75" thickBot="1" thickTop="1">
      <c r="A63" s="1018">
        <v>0</v>
      </c>
      <c r="B63" s="1019">
        <v>0</v>
      </c>
      <c r="C63" s="1019">
        <v>0</v>
      </c>
      <c r="D63" s="1019">
        <v>0</v>
      </c>
      <c r="E63" s="1019">
        <v>0</v>
      </c>
      <c r="F63" s="1019">
        <v>0</v>
      </c>
      <c r="G63" s="1019">
        <v>0</v>
      </c>
      <c r="H63" s="1019">
        <v>0</v>
      </c>
      <c r="I63" s="1019">
        <v>0</v>
      </c>
      <c r="J63" s="1019">
        <v>0</v>
      </c>
      <c r="K63" s="1019">
        <v>0</v>
      </c>
      <c r="L63" s="1020" t="s">
        <v>503</v>
      </c>
      <c r="M63" s="1021" t="s">
        <v>504</v>
      </c>
      <c r="N63" s="1022">
        <v>56</v>
      </c>
      <c r="O63" s="985"/>
    </row>
    <row r="64" spans="1:15" ht="21.75" thickBot="1" thickTop="1">
      <c r="A64" s="1018">
        <v>0</v>
      </c>
      <c r="B64" s="1019">
        <v>0</v>
      </c>
      <c r="C64" s="1019">
        <v>0</v>
      </c>
      <c r="D64" s="1019">
        <v>0</v>
      </c>
      <c r="E64" s="1019">
        <v>0</v>
      </c>
      <c r="F64" s="1019">
        <v>0</v>
      </c>
      <c r="G64" s="1019">
        <v>0</v>
      </c>
      <c r="H64" s="1019">
        <v>0</v>
      </c>
      <c r="I64" s="1019">
        <v>0</v>
      </c>
      <c r="J64" s="1019">
        <v>0</v>
      </c>
      <c r="K64" s="1019">
        <v>0</v>
      </c>
      <c r="L64" s="1020" t="s">
        <v>505</v>
      </c>
      <c r="M64" s="1021" t="s">
        <v>506</v>
      </c>
      <c r="N64" s="1022">
        <v>57</v>
      </c>
      <c r="O64" s="985"/>
    </row>
    <row r="65" spans="1:15" ht="21.75" thickBot="1" thickTop="1">
      <c r="A65" s="1018">
        <v>6495</v>
      </c>
      <c r="B65" s="1019">
        <v>0</v>
      </c>
      <c r="C65" s="1019">
        <v>0</v>
      </c>
      <c r="D65" s="1019">
        <v>0</v>
      </c>
      <c r="E65" s="1019">
        <v>0</v>
      </c>
      <c r="F65" s="1019">
        <v>0</v>
      </c>
      <c r="G65" s="1019">
        <v>0</v>
      </c>
      <c r="H65" s="1019">
        <v>0</v>
      </c>
      <c r="I65" s="1019">
        <v>0</v>
      </c>
      <c r="J65" s="1019">
        <v>6495</v>
      </c>
      <c r="K65" s="1019">
        <v>0</v>
      </c>
      <c r="L65" s="1020" t="s">
        <v>507</v>
      </c>
      <c r="M65" s="1021" t="s">
        <v>508</v>
      </c>
      <c r="N65" s="1022">
        <v>58</v>
      </c>
      <c r="O65" s="985"/>
    </row>
    <row r="66" spans="1:15" ht="21.75" thickBot="1" thickTop="1">
      <c r="A66" s="1018">
        <v>0</v>
      </c>
      <c r="B66" s="1019">
        <v>0</v>
      </c>
      <c r="C66" s="1019">
        <v>0</v>
      </c>
      <c r="D66" s="1019">
        <v>0</v>
      </c>
      <c r="E66" s="1019">
        <v>0</v>
      </c>
      <c r="F66" s="1019">
        <v>0</v>
      </c>
      <c r="G66" s="1019">
        <v>0</v>
      </c>
      <c r="H66" s="1019">
        <v>0</v>
      </c>
      <c r="I66" s="1019">
        <v>0</v>
      </c>
      <c r="J66" s="1019">
        <v>0</v>
      </c>
      <c r="K66" s="1019">
        <v>0</v>
      </c>
      <c r="L66" s="1020" t="s">
        <v>509</v>
      </c>
      <c r="M66" s="1021" t="s">
        <v>510</v>
      </c>
      <c r="N66" s="1022">
        <v>59</v>
      </c>
      <c r="O66" s="985"/>
    </row>
    <row r="67" spans="1:15" ht="21.75" thickBot="1" thickTop="1">
      <c r="A67" s="1018">
        <v>0</v>
      </c>
      <c r="B67" s="1019">
        <v>0</v>
      </c>
      <c r="C67" s="1019">
        <v>0</v>
      </c>
      <c r="D67" s="1019">
        <v>0</v>
      </c>
      <c r="E67" s="1019">
        <v>0</v>
      </c>
      <c r="F67" s="1019">
        <v>0</v>
      </c>
      <c r="G67" s="1019">
        <v>0</v>
      </c>
      <c r="H67" s="1019">
        <v>0</v>
      </c>
      <c r="I67" s="1019">
        <v>0</v>
      </c>
      <c r="J67" s="1019">
        <v>0</v>
      </c>
      <c r="K67" s="1019">
        <v>0</v>
      </c>
      <c r="L67" s="1020" t="s">
        <v>511</v>
      </c>
      <c r="M67" s="1021" t="s">
        <v>512</v>
      </c>
      <c r="N67" s="1022">
        <v>60</v>
      </c>
      <c r="O67" s="985"/>
    </row>
    <row r="68" spans="1:15" ht="21.75" thickBot="1" thickTop="1">
      <c r="A68" s="1018">
        <v>0</v>
      </c>
      <c r="B68" s="1019">
        <v>0</v>
      </c>
      <c r="C68" s="1019">
        <v>0</v>
      </c>
      <c r="D68" s="1019">
        <v>0</v>
      </c>
      <c r="E68" s="1019">
        <v>0</v>
      </c>
      <c r="F68" s="1019">
        <v>0</v>
      </c>
      <c r="G68" s="1019">
        <v>0</v>
      </c>
      <c r="H68" s="1019">
        <v>0</v>
      </c>
      <c r="I68" s="1019">
        <v>0</v>
      </c>
      <c r="J68" s="1019">
        <v>0</v>
      </c>
      <c r="K68" s="1019">
        <v>0</v>
      </c>
      <c r="L68" s="1020" t="s">
        <v>513</v>
      </c>
      <c r="M68" s="1021" t="s">
        <v>514</v>
      </c>
      <c r="N68" s="1022">
        <v>61</v>
      </c>
      <c r="O68" s="985"/>
    </row>
    <row r="69" spans="1:15" ht="21.75" thickBot="1" thickTop="1">
      <c r="A69" s="1018">
        <v>0</v>
      </c>
      <c r="B69" s="1019">
        <v>0</v>
      </c>
      <c r="C69" s="1019">
        <v>0</v>
      </c>
      <c r="D69" s="1019">
        <v>0</v>
      </c>
      <c r="E69" s="1019">
        <v>0</v>
      </c>
      <c r="F69" s="1019">
        <v>0</v>
      </c>
      <c r="G69" s="1019">
        <v>0</v>
      </c>
      <c r="H69" s="1019">
        <v>0</v>
      </c>
      <c r="I69" s="1019">
        <v>0</v>
      </c>
      <c r="J69" s="1019">
        <v>0</v>
      </c>
      <c r="K69" s="1023">
        <v>0</v>
      </c>
      <c r="L69" s="1020" t="s">
        <v>515</v>
      </c>
      <c r="M69" s="1021" t="s">
        <v>516</v>
      </c>
      <c r="N69" s="1022">
        <v>62</v>
      </c>
      <c r="O69" s="985"/>
    </row>
    <row r="70" spans="1:15" ht="21.75" thickBot="1" thickTop="1">
      <c r="A70" s="1018">
        <v>0</v>
      </c>
      <c r="B70" s="1019">
        <v>0</v>
      </c>
      <c r="C70" s="1019">
        <v>0</v>
      </c>
      <c r="D70" s="1019">
        <v>0</v>
      </c>
      <c r="E70" s="1019">
        <v>0</v>
      </c>
      <c r="F70" s="1019">
        <v>0</v>
      </c>
      <c r="G70" s="1019">
        <v>0</v>
      </c>
      <c r="H70" s="1019">
        <v>0</v>
      </c>
      <c r="I70" s="1019">
        <v>0</v>
      </c>
      <c r="J70" s="1019">
        <v>0</v>
      </c>
      <c r="K70" s="1023">
        <v>0</v>
      </c>
      <c r="L70" s="1020" t="s">
        <v>517</v>
      </c>
      <c r="M70" s="1021" t="s">
        <v>518</v>
      </c>
      <c r="N70" s="1022">
        <v>63</v>
      </c>
      <c r="O70" s="985"/>
    </row>
    <row r="71" spans="1:15" ht="21.75" thickBot="1" thickTop="1">
      <c r="A71" s="1018">
        <v>0</v>
      </c>
      <c r="B71" s="1019">
        <v>0</v>
      </c>
      <c r="C71" s="1019">
        <v>0</v>
      </c>
      <c r="D71" s="1019">
        <v>0</v>
      </c>
      <c r="E71" s="1019">
        <v>0</v>
      </c>
      <c r="F71" s="1019">
        <v>0</v>
      </c>
      <c r="G71" s="1019">
        <v>0</v>
      </c>
      <c r="H71" s="1019">
        <v>0</v>
      </c>
      <c r="I71" s="1019">
        <v>0</v>
      </c>
      <c r="J71" s="1019">
        <v>0</v>
      </c>
      <c r="K71" s="1023">
        <v>0</v>
      </c>
      <c r="L71" s="1020" t="s">
        <v>519</v>
      </c>
      <c r="M71" s="1021" t="s">
        <v>520</v>
      </c>
      <c r="N71" s="1022">
        <v>64</v>
      </c>
      <c r="O71" s="985"/>
    </row>
    <row r="72" spans="1:15" ht="21.75" thickBot="1" thickTop="1">
      <c r="A72" s="1018">
        <v>0</v>
      </c>
      <c r="B72" s="1019">
        <v>0</v>
      </c>
      <c r="C72" s="1019">
        <v>0</v>
      </c>
      <c r="D72" s="1019">
        <v>0</v>
      </c>
      <c r="E72" s="1019">
        <v>0</v>
      </c>
      <c r="F72" s="1019">
        <v>0</v>
      </c>
      <c r="G72" s="1019">
        <v>0</v>
      </c>
      <c r="H72" s="1019">
        <v>0</v>
      </c>
      <c r="I72" s="1019">
        <v>0</v>
      </c>
      <c r="J72" s="1019">
        <v>0</v>
      </c>
      <c r="K72" s="1023">
        <v>0</v>
      </c>
      <c r="L72" s="1020" t="s">
        <v>521</v>
      </c>
      <c r="M72" s="1021" t="s">
        <v>522</v>
      </c>
      <c r="N72" s="1022">
        <v>65</v>
      </c>
      <c r="O72" s="985"/>
    </row>
    <row r="73" spans="1:15" ht="21.75" thickBot="1" thickTop="1">
      <c r="A73" s="1018">
        <v>0</v>
      </c>
      <c r="B73" s="1019">
        <v>0</v>
      </c>
      <c r="C73" s="1019">
        <v>0</v>
      </c>
      <c r="D73" s="1019">
        <v>0</v>
      </c>
      <c r="E73" s="1019">
        <v>0</v>
      </c>
      <c r="F73" s="1019">
        <v>0</v>
      </c>
      <c r="G73" s="1019">
        <v>0</v>
      </c>
      <c r="H73" s="1019">
        <v>0</v>
      </c>
      <c r="I73" s="1019">
        <v>0</v>
      </c>
      <c r="J73" s="1019">
        <v>0</v>
      </c>
      <c r="K73" s="1023">
        <v>0</v>
      </c>
      <c r="L73" s="1020" t="s">
        <v>523</v>
      </c>
      <c r="M73" s="1021" t="s">
        <v>559</v>
      </c>
      <c r="N73" s="1022">
        <v>66</v>
      </c>
      <c r="O73" s="985"/>
    </row>
    <row r="74" spans="1:15" ht="21.75" thickBot="1" thickTop="1">
      <c r="A74" s="1018">
        <v>0</v>
      </c>
      <c r="B74" s="1019">
        <v>0</v>
      </c>
      <c r="C74" s="1019">
        <v>0</v>
      </c>
      <c r="D74" s="1019">
        <v>0</v>
      </c>
      <c r="E74" s="1019">
        <v>0</v>
      </c>
      <c r="F74" s="1019">
        <v>0</v>
      </c>
      <c r="G74" s="1019">
        <v>0</v>
      </c>
      <c r="H74" s="1019">
        <v>0</v>
      </c>
      <c r="I74" s="1019">
        <v>0</v>
      </c>
      <c r="J74" s="1019">
        <v>0</v>
      </c>
      <c r="K74" s="1023">
        <v>0</v>
      </c>
      <c r="L74" s="1020" t="s">
        <v>144</v>
      </c>
      <c r="M74" s="1021" t="s">
        <v>560</v>
      </c>
      <c r="N74" s="1022">
        <v>67</v>
      </c>
      <c r="O74" s="985"/>
    </row>
    <row r="75" spans="1:15" ht="21.75" thickBot="1" thickTop="1">
      <c r="A75" s="1018">
        <v>2010</v>
      </c>
      <c r="B75" s="1019">
        <v>0</v>
      </c>
      <c r="C75" s="1019">
        <v>0</v>
      </c>
      <c r="D75" s="1019">
        <v>0</v>
      </c>
      <c r="E75" s="1019">
        <v>0</v>
      </c>
      <c r="F75" s="1019">
        <v>0</v>
      </c>
      <c r="G75" s="1019">
        <v>2010</v>
      </c>
      <c r="H75" s="1019">
        <v>0</v>
      </c>
      <c r="I75" s="1019">
        <v>0</v>
      </c>
      <c r="J75" s="1019">
        <v>0</v>
      </c>
      <c r="K75" s="1023">
        <v>0</v>
      </c>
      <c r="L75" s="1020" t="s">
        <v>117</v>
      </c>
      <c r="M75" s="1021" t="s">
        <v>526</v>
      </c>
      <c r="N75" s="1022">
        <v>68</v>
      </c>
      <c r="O75" s="985"/>
    </row>
    <row r="76" spans="1:15" ht="21.75" thickBot="1" thickTop="1">
      <c r="A76" s="1018">
        <v>0</v>
      </c>
      <c r="B76" s="1019">
        <v>0</v>
      </c>
      <c r="C76" s="1019">
        <v>0</v>
      </c>
      <c r="D76" s="1019">
        <v>0</v>
      </c>
      <c r="E76" s="1019">
        <v>0</v>
      </c>
      <c r="F76" s="1019">
        <v>0</v>
      </c>
      <c r="G76" s="1019">
        <v>0</v>
      </c>
      <c r="H76" s="1019">
        <v>0</v>
      </c>
      <c r="I76" s="1019">
        <v>0</v>
      </c>
      <c r="J76" s="1019">
        <v>0</v>
      </c>
      <c r="K76" s="1023">
        <v>0</v>
      </c>
      <c r="L76" s="1020" t="s">
        <v>527</v>
      </c>
      <c r="M76" s="1021" t="s">
        <v>528</v>
      </c>
      <c r="N76" s="1022">
        <v>69</v>
      </c>
      <c r="O76" s="985"/>
    </row>
    <row r="77" spans="1:15" ht="21.75" thickBot="1" thickTop="1">
      <c r="A77" s="1018">
        <v>0</v>
      </c>
      <c r="B77" s="1019">
        <v>0</v>
      </c>
      <c r="C77" s="1019">
        <v>0</v>
      </c>
      <c r="D77" s="1019">
        <v>0</v>
      </c>
      <c r="E77" s="1019">
        <v>0</v>
      </c>
      <c r="F77" s="1019">
        <v>0</v>
      </c>
      <c r="G77" s="1019">
        <v>0</v>
      </c>
      <c r="H77" s="1019">
        <v>0</v>
      </c>
      <c r="I77" s="1019">
        <v>0</v>
      </c>
      <c r="J77" s="1019">
        <v>0</v>
      </c>
      <c r="K77" s="1023">
        <v>0</v>
      </c>
      <c r="L77" s="1020" t="s">
        <v>529</v>
      </c>
      <c r="M77" s="1021" t="s">
        <v>530</v>
      </c>
      <c r="N77" s="1022">
        <v>70</v>
      </c>
      <c r="O77" s="985"/>
    </row>
    <row r="78" spans="1:15" ht="21.75" thickBot="1" thickTop="1">
      <c r="A78" s="1018">
        <v>0</v>
      </c>
      <c r="B78" s="1019">
        <v>0</v>
      </c>
      <c r="C78" s="1019">
        <v>0</v>
      </c>
      <c r="D78" s="1019">
        <v>0</v>
      </c>
      <c r="E78" s="1019">
        <v>0</v>
      </c>
      <c r="F78" s="1019">
        <v>0</v>
      </c>
      <c r="G78" s="1019">
        <v>0</v>
      </c>
      <c r="H78" s="1019">
        <v>0</v>
      </c>
      <c r="I78" s="1019">
        <v>0</v>
      </c>
      <c r="J78" s="1019">
        <v>0</v>
      </c>
      <c r="K78" s="1023">
        <v>0</v>
      </c>
      <c r="L78" s="1020" t="s">
        <v>561</v>
      </c>
      <c r="M78" s="1021" t="s">
        <v>562</v>
      </c>
      <c r="N78" s="1022">
        <v>71</v>
      </c>
      <c r="O78" s="985"/>
    </row>
    <row r="79" spans="1:15" ht="24" thickBot="1" thickTop="1">
      <c r="A79" s="1018">
        <v>0</v>
      </c>
      <c r="B79" s="1024">
        <v>0</v>
      </c>
      <c r="C79" s="1024">
        <v>0</v>
      </c>
      <c r="D79" s="1024">
        <v>0</v>
      </c>
      <c r="E79" s="1024">
        <v>0</v>
      </c>
      <c r="F79" s="1024">
        <v>0</v>
      </c>
      <c r="G79" s="1024">
        <v>0</v>
      </c>
      <c r="H79" s="1024">
        <v>0</v>
      </c>
      <c r="I79" s="1024">
        <v>0</v>
      </c>
      <c r="J79" s="1024">
        <v>0</v>
      </c>
      <c r="K79" s="1025">
        <v>0</v>
      </c>
      <c r="L79" s="1020" t="s">
        <v>533</v>
      </c>
      <c r="M79" s="1021" t="s">
        <v>563</v>
      </c>
      <c r="N79" s="1026">
        <v>72</v>
      </c>
      <c r="O79" s="985"/>
    </row>
    <row r="80" spans="1:15" ht="24" thickBot="1" thickTop="1">
      <c r="A80" s="1018">
        <v>352</v>
      </c>
      <c r="B80" s="1024">
        <v>0</v>
      </c>
      <c r="C80" s="1024">
        <v>0</v>
      </c>
      <c r="D80" s="1024">
        <v>0</v>
      </c>
      <c r="E80" s="1024">
        <v>352</v>
      </c>
      <c r="F80" s="1024">
        <v>0</v>
      </c>
      <c r="G80" s="1024">
        <v>0</v>
      </c>
      <c r="H80" s="1024">
        <v>0</v>
      </c>
      <c r="I80" s="1024">
        <v>0</v>
      </c>
      <c r="J80" s="1024">
        <v>0</v>
      </c>
      <c r="K80" s="1024">
        <v>0</v>
      </c>
      <c r="L80" s="1020" t="s">
        <v>78</v>
      </c>
      <c r="M80" s="1027" t="s">
        <v>77</v>
      </c>
      <c r="N80" s="1026">
        <v>73</v>
      </c>
      <c r="O80" s="985"/>
    </row>
    <row r="81" spans="1:15" ht="24.75" thickBot="1" thickTop="1">
      <c r="A81" s="1028">
        <v>491810</v>
      </c>
      <c r="B81" s="1028">
        <v>4933</v>
      </c>
      <c r="C81" s="1028">
        <v>0</v>
      </c>
      <c r="D81" s="1028">
        <v>0</v>
      </c>
      <c r="E81" s="1028">
        <v>82254</v>
      </c>
      <c r="F81" s="1028">
        <v>0</v>
      </c>
      <c r="G81" s="1028">
        <v>37469</v>
      </c>
      <c r="H81" s="1028">
        <v>0</v>
      </c>
      <c r="I81" s="1028">
        <v>269070</v>
      </c>
      <c r="J81" s="1028">
        <v>98084</v>
      </c>
      <c r="K81" s="1028">
        <v>0</v>
      </c>
      <c r="L81" s="1029" t="s">
        <v>25</v>
      </c>
      <c r="M81" s="1030" t="s">
        <v>17</v>
      </c>
      <c r="N81" s="1026"/>
      <c r="O81" s="985"/>
    </row>
    <row r="82" spans="1:14" ht="13.5" thickTop="1">
      <c r="A82" s="985"/>
      <c r="B82" s="985"/>
      <c r="C82" s="985"/>
      <c r="D82" s="985"/>
      <c r="E82" s="985"/>
      <c r="F82" s="985"/>
      <c r="G82" s="985"/>
      <c r="H82" s="985"/>
      <c r="I82" s="985"/>
      <c r="J82" s="985"/>
      <c r="K82" s="985"/>
      <c r="L82" s="985"/>
      <c r="M82" s="985"/>
      <c r="N82" s="985"/>
    </row>
    <row r="83" ht="12.75">
      <c r="A83" s="984"/>
    </row>
  </sheetData>
  <sheetProtection/>
  <printOptions/>
  <pageMargins left="0.16826923076923078" right="0.1201923076923077" top="0.5511811023622047" bottom="0" header="0.2362204724409449" footer="0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50" zoomScaleNormal="50" zoomScalePageLayoutView="0" workbookViewId="0" topLeftCell="A1">
      <selection activeCell="D14" sqref="D14"/>
    </sheetView>
  </sheetViews>
  <sheetFormatPr defaultColWidth="9.140625" defaultRowHeight="12.75"/>
  <cols>
    <col min="1" max="1" width="9.140625" style="40" customWidth="1"/>
    <col min="2" max="2" width="2.00390625" style="40" customWidth="1"/>
    <col min="3" max="3" width="18.7109375" style="40" customWidth="1"/>
    <col min="4" max="4" width="20.7109375" style="40" customWidth="1"/>
    <col min="5" max="5" width="19.28125" style="40" customWidth="1"/>
    <col min="6" max="6" width="20.140625" style="40" customWidth="1"/>
    <col min="7" max="7" width="19.140625" style="40" customWidth="1"/>
    <col min="8" max="8" width="18.28125" style="40" customWidth="1"/>
    <col min="9" max="9" width="16.7109375" style="40" customWidth="1"/>
    <col min="10" max="10" width="20.421875" style="40" customWidth="1"/>
    <col min="11" max="11" width="26.8515625" style="40" customWidth="1"/>
    <col min="12" max="12" width="19.57421875" style="40" customWidth="1"/>
    <col min="13" max="13" width="9.7109375" style="40" customWidth="1"/>
    <col min="14" max="14" width="12.7109375" style="40" customWidth="1"/>
    <col min="15" max="16384" width="9.140625" style="40" customWidth="1"/>
  </cols>
  <sheetData>
    <row r="1" spans="4:12" ht="21" thickTop="1">
      <c r="D1" s="770" t="s">
        <v>352</v>
      </c>
      <c r="E1" s="619"/>
      <c r="F1" s="619"/>
      <c r="G1" s="619"/>
      <c r="H1" s="619"/>
      <c r="I1" s="619"/>
      <c r="J1" s="619"/>
      <c r="K1" s="619"/>
      <c r="L1" s="620"/>
    </row>
    <row r="2" spans="4:12" ht="18.75">
      <c r="D2" s="621" t="s">
        <v>235</v>
      </c>
      <c r="E2" s="134"/>
      <c r="F2" s="134"/>
      <c r="G2" s="116"/>
      <c r="H2" s="134"/>
      <c r="I2" s="134"/>
      <c r="J2" s="134"/>
      <c r="K2" s="134"/>
      <c r="L2" s="622"/>
    </row>
    <row r="3" spans="3:12" ht="19.5" thickBot="1">
      <c r="C3" s="623" t="s">
        <v>353</v>
      </c>
      <c r="D3" s="135"/>
      <c r="E3" s="135"/>
      <c r="F3" s="135"/>
      <c r="G3" s="136"/>
      <c r="H3" s="135"/>
      <c r="I3" s="135"/>
      <c r="J3" s="135"/>
      <c r="K3" s="135"/>
      <c r="L3" s="624"/>
    </row>
    <row r="4" spans="3:12" s="102" customFormat="1" ht="16.5" thickTop="1">
      <c r="C4" s="609" t="s">
        <v>234</v>
      </c>
      <c r="D4" s="610"/>
      <c r="E4" s="610"/>
      <c r="F4" s="610"/>
      <c r="G4" s="611" t="s">
        <v>233</v>
      </c>
      <c r="H4" s="638"/>
      <c r="I4" s="611" t="s">
        <v>232</v>
      </c>
      <c r="J4" s="604" t="s">
        <v>231</v>
      </c>
      <c r="K4" s="605" t="s">
        <v>230</v>
      </c>
      <c r="L4" s="606"/>
    </row>
    <row r="5" spans="3:12" s="102" customFormat="1" ht="20.25">
      <c r="C5" s="612" t="s">
        <v>17</v>
      </c>
      <c r="D5" s="635" t="s">
        <v>94</v>
      </c>
      <c r="E5" s="628" t="s">
        <v>290</v>
      </c>
      <c r="F5" s="628" t="s">
        <v>94</v>
      </c>
      <c r="G5" s="628" t="s">
        <v>89</v>
      </c>
      <c r="H5" s="632" t="s">
        <v>95</v>
      </c>
      <c r="I5" s="628" t="s">
        <v>96</v>
      </c>
      <c r="J5" s="628" t="s">
        <v>91</v>
      </c>
      <c r="K5" s="625" t="s">
        <v>89</v>
      </c>
      <c r="L5" s="603" t="s">
        <v>12</v>
      </c>
    </row>
    <row r="6" spans="3:12" s="102" customFormat="1" ht="15.75">
      <c r="C6" s="607"/>
      <c r="D6" s="636"/>
      <c r="E6" s="629" t="s">
        <v>86</v>
      </c>
      <c r="F6" s="631"/>
      <c r="G6" s="629" t="s">
        <v>86</v>
      </c>
      <c r="H6" s="633"/>
      <c r="I6" s="629" t="s">
        <v>87</v>
      </c>
      <c r="J6" s="629" t="s">
        <v>81</v>
      </c>
      <c r="K6" s="626" t="s">
        <v>92</v>
      </c>
      <c r="L6" s="265"/>
    </row>
    <row r="7" spans="3:12" s="102" customFormat="1" ht="16.5" thickBot="1">
      <c r="C7" s="268" t="s">
        <v>25</v>
      </c>
      <c r="D7" s="637" t="s">
        <v>97</v>
      </c>
      <c r="E7" s="630" t="s">
        <v>291</v>
      </c>
      <c r="F7" s="630" t="s">
        <v>97</v>
      </c>
      <c r="G7" s="630" t="s">
        <v>93</v>
      </c>
      <c r="H7" s="634" t="s">
        <v>98</v>
      </c>
      <c r="I7" s="630" t="s">
        <v>99</v>
      </c>
      <c r="J7" s="630" t="s">
        <v>82</v>
      </c>
      <c r="K7" s="627" t="s">
        <v>93</v>
      </c>
      <c r="L7" s="268" t="s">
        <v>29</v>
      </c>
    </row>
    <row r="8" spans="3:14" ht="21.75" thickBot="1" thickTop="1">
      <c r="C8" s="617">
        <f>SUM(D8+F8)</f>
        <v>0</v>
      </c>
      <c r="D8" s="613">
        <v>0</v>
      </c>
      <c r="E8" s="588">
        <v>0</v>
      </c>
      <c r="F8" s="588">
        <v>0</v>
      </c>
      <c r="G8" s="588">
        <v>0</v>
      </c>
      <c r="H8" s="588">
        <v>0</v>
      </c>
      <c r="I8" s="588">
        <v>0</v>
      </c>
      <c r="J8" s="460">
        <v>766950</v>
      </c>
      <c r="K8" s="600">
        <v>19523</v>
      </c>
      <c r="L8" s="558" t="s">
        <v>330</v>
      </c>
      <c r="M8" s="240"/>
      <c r="N8" s="240"/>
    </row>
    <row r="9" spans="3:14" s="142" customFormat="1" ht="24.75" customHeight="1" thickBot="1" thickTop="1">
      <c r="C9" s="617">
        <f aca="true" t="shared" si="0" ref="C9:C19">SUM(D9+F9)</f>
        <v>0</v>
      </c>
      <c r="D9" s="614">
        <v>0</v>
      </c>
      <c r="E9" s="457">
        <v>0</v>
      </c>
      <c r="F9" s="457">
        <v>0</v>
      </c>
      <c r="G9" s="457">
        <v>0</v>
      </c>
      <c r="H9" s="457">
        <v>0</v>
      </c>
      <c r="I9" s="457">
        <v>0</v>
      </c>
      <c r="J9" s="457">
        <v>376187</v>
      </c>
      <c r="K9" s="601">
        <v>10689</v>
      </c>
      <c r="L9" s="559" t="s">
        <v>331</v>
      </c>
      <c r="M9" s="241"/>
      <c r="N9" s="241"/>
    </row>
    <row r="10" spans="3:12" ht="21.75" thickBot="1" thickTop="1">
      <c r="C10" s="618">
        <f t="shared" si="0"/>
        <v>0</v>
      </c>
      <c r="D10" s="615">
        <v>0</v>
      </c>
      <c r="E10" s="589">
        <v>0</v>
      </c>
      <c r="F10" s="589">
        <v>0</v>
      </c>
      <c r="G10" s="589">
        <v>0</v>
      </c>
      <c r="H10" s="589">
        <v>0</v>
      </c>
      <c r="I10" s="589">
        <v>0</v>
      </c>
      <c r="J10" s="464">
        <v>654404</v>
      </c>
      <c r="K10" s="602">
        <v>18060</v>
      </c>
      <c r="L10" s="560" t="s">
        <v>332</v>
      </c>
    </row>
    <row r="11" spans="3:12" s="137" customFormat="1" ht="21.75" thickBot="1" thickTop="1">
      <c r="C11" s="617">
        <f t="shared" si="0"/>
        <v>0</v>
      </c>
      <c r="D11" s="614">
        <v>0</v>
      </c>
      <c r="E11" s="457">
        <v>0</v>
      </c>
      <c r="F11" s="457">
        <v>0</v>
      </c>
      <c r="G11" s="457">
        <v>0</v>
      </c>
      <c r="H11" s="457">
        <v>0</v>
      </c>
      <c r="I11" s="457">
        <v>0</v>
      </c>
      <c r="J11" s="462">
        <v>517790</v>
      </c>
      <c r="K11" s="608">
        <v>14653</v>
      </c>
      <c r="L11" s="561" t="s">
        <v>333</v>
      </c>
    </row>
    <row r="12" spans="3:12" ht="21.75" thickBot="1" thickTop="1">
      <c r="C12" s="617">
        <f t="shared" si="0"/>
        <v>0</v>
      </c>
      <c r="D12" s="614">
        <v>0</v>
      </c>
      <c r="E12" s="457">
        <v>0</v>
      </c>
      <c r="F12" s="457">
        <v>0</v>
      </c>
      <c r="G12" s="457">
        <v>0</v>
      </c>
      <c r="H12" s="457">
        <v>0</v>
      </c>
      <c r="I12" s="457">
        <v>0</v>
      </c>
      <c r="J12" s="462">
        <v>512844</v>
      </c>
      <c r="K12" s="608">
        <v>14595</v>
      </c>
      <c r="L12" s="561" t="s">
        <v>318</v>
      </c>
    </row>
    <row r="13" spans="3:12" ht="21.75" thickBot="1" thickTop="1">
      <c r="C13" s="617">
        <f t="shared" si="0"/>
        <v>0</v>
      </c>
      <c r="D13" s="614">
        <v>0</v>
      </c>
      <c r="E13" s="457">
        <v>0</v>
      </c>
      <c r="F13" s="457">
        <v>0</v>
      </c>
      <c r="G13" s="457">
        <v>0</v>
      </c>
      <c r="H13" s="457">
        <v>0</v>
      </c>
      <c r="I13" s="457">
        <v>0</v>
      </c>
      <c r="J13" s="462">
        <v>526279</v>
      </c>
      <c r="K13" s="608">
        <v>15354</v>
      </c>
      <c r="L13" s="561" t="s">
        <v>335</v>
      </c>
    </row>
    <row r="14" spans="3:12" ht="21.75" thickBot="1" thickTop="1">
      <c r="C14" s="618">
        <f t="shared" si="0"/>
        <v>0</v>
      </c>
      <c r="D14" s="615"/>
      <c r="E14" s="589"/>
      <c r="F14" s="589"/>
      <c r="G14" s="589"/>
      <c r="H14" s="589"/>
      <c r="I14" s="589"/>
      <c r="J14" s="464"/>
      <c r="K14" s="602"/>
      <c r="L14" s="561" t="s">
        <v>336</v>
      </c>
    </row>
    <row r="15" spans="3:12" ht="21.75" thickBot="1" thickTop="1">
      <c r="C15" s="618">
        <f t="shared" si="0"/>
        <v>0</v>
      </c>
      <c r="D15" s="615"/>
      <c r="E15" s="589"/>
      <c r="F15" s="589"/>
      <c r="G15" s="589"/>
      <c r="H15" s="589"/>
      <c r="I15" s="589"/>
      <c r="J15" s="464"/>
      <c r="K15" s="602"/>
      <c r="L15" s="562" t="s">
        <v>337</v>
      </c>
    </row>
    <row r="16" spans="3:12" s="102" customFormat="1" ht="21.75" thickBot="1" thickTop="1">
      <c r="C16" s="617">
        <f t="shared" si="0"/>
        <v>0</v>
      </c>
      <c r="D16" s="614"/>
      <c r="E16" s="457"/>
      <c r="F16" s="457"/>
      <c r="G16" s="457"/>
      <c r="H16" s="457"/>
      <c r="I16" s="457"/>
      <c r="J16" s="462"/>
      <c r="K16" s="608"/>
      <c r="L16" s="561" t="s">
        <v>338</v>
      </c>
    </row>
    <row r="17" spans="3:13" s="41" customFormat="1" ht="21.75" thickBot="1" thickTop="1">
      <c r="C17" s="617">
        <f t="shared" si="0"/>
        <v>0</v>
      </c>
      <c r="D17" s="614"/>
      <c r="E17" s="457"/>
      <c r="F17" s="457"/>
      <c r="G17" s="457"/>
      <c r="H17" s="457"/>
      <c r="I17" s="457"/>
      <c r="J17" s="462"/>
      <c r="K17" s="608"/>
      <c r="L17" s="561" t="s">
        <v>340</v>
      </c>
      <c r="M17" s="587"/>
    </row>
    <row r="18" spans="3:12" ht="21.75" thickBot="1" thickTop="1">
      <c r="C18" s="618">
        <f t="shared" si="0"/>
        <v>0</v>
      </c>
      <c r="D18" s="615"/>
      <c r="E18" s="589"/>
      <c r="F18" s="589"/>
      <c r="G18" s="589"/>
      <c r="H18" s="589"/>
      <c r="I18" s="589"/>
      <c r="J18" s="464"/>
      <c r="K18" s="602"/>
      <c r="L18" s="558" t="s">
        <v>339</v>
      </c>
    </row>
    <row r="19" spans="3:13" s="206" customFormat="1" ht="24.75" customHeight="1" thickBot="1" thickTop="1">
      <c r="C19" s="617">
        <f t="shared" si="0"/>
        <v>0</v>
      </c>
      <c r="D19" s="761"/>
      <c r="E19" s="762"/>
      <c r="F19" s="762"/>
      <c r="G19" s="762"/>
      <c r="H19" s="762"/>
      <c r="I19" s="762"/>
      <c r="J19" s="762"/>
      <c r="K19" s="763"/>
      <c r="L19" s="563" t="s">
        <v>341</v>
      </c>
      <c r="M19" s="224"/>
    </row>
    <row r="20" spans="3:12" ht="21.75" thickBot="1" thickTop="1">
      <c r="C20" s="618">
        <f aca="true" t="shared" si="1" ref="C20:K20">SUM(C8:C19)</f>
        <v>0</v>
      </c>
      <c r="D20" s="616">
        <f t="shared" si="1"/>
        <v>0</v>
      </c>
      <c r="E20" s="207">
        <f t="shared" si="1"/>
        <v>0</v>
      </c>
      <c r="F20" s="207">
        <f t="shared" si="1"/>
        <v>0</v>
      </c>
      <c r="G20" s="207">
        <f t="shared" si="1"/>
        <v>0</v>
      </c>
      <c r="H20" s="207">
        <f t="shared" si="1"/>
        <v>0</v>
      </c>
      <c r="I20" s="207">
        <f t="shared" si="1"/>
        <v>0</v>
      </c>
      <c r="J20" s="208">
        <f t="shared" si="1"/>
        <v>3354454</v>
      </c>
      <c r="K20" s="467">
        <f t="shared" si="1"/>
        <v>92874</v>
      </c>
      <c r="L20" s="356" t="s">
        <v>30</v>
      </c>
    </row>
    <row r="21" spans="3:12" ht="21.75" thickBot="1" thickTop="1"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3:12" ht="21.75" thickBot="1" thickTop="1">
      <c r="C22" s="617">
        <f>SUM(D22+F22)</f>
        <v>106086</v>
      </c>
      <c r="D22" s="613">
        <v>106086</v>
      </c>
      <c r="E22" s="588">
        <v>102</v>
      </c>
      <c r="F22" s="588">
        <v>0</v>
      </c>
      <c r="G22" s="588">
        <v>0</v>
      </c>
      <c r="H22" s="588">
        <v>107913</v>
      </c>
      <c r="I22" s="588">
        <v>2</v>
      </c>
      <c r="J22" s="460">
        <v>525074</v>
      </c>
      <c r="K22" s="600">
        <v>14135</v>
      </c>
      <c r="L22" s="558" t="s">
        <v>314</v>
      </c>
    </row>
    <row r="23" spans="3:12" ht="24.75" customHeight="1" thickBot="1" thickTop="1">
      <c r="C23" s="617">
        <f aca="true" t="shared" si="2" ref="C23:C33">SUM(D23+F23)</f>
        <v>91528</v>
      </c>
      <c r="D23" s="614">
        <v>91528</v>
      </c>
      <c r="E23" s="457">
        <v>80</v>
      </c>
      <c r="F23" s="457">
        <v>0</v>
      </c>
      <c r="G23" s="457">
        <v>0</v>
      </c>
      <c r="H23" s="457">
        <v>145732</v>
      </c>
      <c r="I23" s="457">
        <v>3</v>
      </c>
      <c r="J23" s="457">
        <v>438577</v>
      </c>
      <c r="K23" s="601">
        <v>11789</v>
      </c>
      <c r="L23" s="559" t="s">
        <v>315</v>
      </c>
    </row>
    <row r="24" spans="3:12" ht="21.75" thickBot="1" thickTop="1">
      <c r="C24" s="618">
        <f t="shared" si="2"/>
        <v>49600</v>
      </c>
      <c r="D24" s="615">
        <v>49600</v>
      </c>
      <c r="E24" s="589">
        <v>40</v>
      </c>
      <c r="F24" s="589">
        <v>0</v>
      </c>
      <c r="G24" s="589">
        <v>0</v>
      </c>
      <c r="H24" s="589">
        <v>63300</v>
      </c>
      <c r="I24" s="589">
        <v>1</v>
      </c>
      <c r="J24" s="464">
        <v>421034</v>
      </c>
      <c r="K24" s="602">
        <v>11474</v>
      </c>
      <c r="L24" s="560" t="s">
        <v>316</v>
      </c>
    </row>
    <row r="25" spans="3:12" s="102" customFormat="1" ht="21.75" thickBot="1" thickTop="1">
      <c r="C25" s="617">
        <f t="shared" si="2"/>
        <v>0</v>
      </c>
      <c r="D25" s="614">
        <v>0</v>
      </c>
      <c r="E25" s="457">
        <v>0</v>
      </c>
      <c r="F25" s="457">
        <v>0</v>
      </c>
      <c r="G25" s="457">
        <v>0</v>
      </c>
      <c r="H25" s="457">
        <v>74117</v>
      </c>
      <c r="I25" s="457">
        <v>3</v>
      </c>
      <c r="J25" s="462">
        <v>519321</v>
      </c>
      <c r="K25" s="608">
        <v>14742</v>
      </c>
      <c r="L25" s="561" t="s">
        <v>317</v>
      </c>
    </row>
    <row r="26" spans="3:12" ht="21.75" thickBot="1" thickTop="1">
      <c r="C26" s="617">
        <f t="shared" si="2"/>
        <v>0</v>
      </c>
      <c r="D26" s="614">
        <v>0</v>
      </c>
      <c r="E26" s="457">
        <v>0</v>
      </c>
      <c r="F26" s="457">
        <v>0</v>
      </c>
      <c r="G26" s="457">
        <v>0</v>
      </c>
      <c r="H26" s="457">
        <v>0</v>
      </c>
      <c r="I26" s="457">
        <v>0</v>
      </c>
      <c r="J26" s="462">
        <v>593139</v>
      </c>
      <c r="K26" s="608">
        <v>17683</v>
      </c>
      <c r="L26" s="561" t="s">
        <v>318</v>
      </c>
    </row>
    <row r="27" spans="3:12" ht="21.75" thickBot="1" thickTop="1">
      <c r="C27" s="617">
        <f t="shared" si="2"/>
        <v>0</v>
      </c>
      <c r="D27" s="614">
        <v>0</v>
      </c>
      <c r="E27" s="457">
        <v>0</v>
      </c>
      <c r="F27" s="457">
        <v>0</v>
      </c>
      <c r="G27" s="457">
        <v>0</v>
      </c>
      <c r="H27" s="457">
        <v>0</v>
      </c>
      <c r="I27" s="457">
        <v>0</v>
      </c>
      <c r="J27" s="462">
        <v>477307</v>
      </c>
      <c r="K27" s="608">
        <v>13816</v>
      </c>
      <c r="L27" s="561" t="s">
        <v>319</v>
      </c>
    </row>
    <row r="28" spans="3:12" ht="21.75" thickBot="1" thickTop="1">
      <c r="C28" s="618">
        <f t="shared" si="2"/>
        <v>0</v>
      </c>
      <c r="D28" s="615"/>
      <c r="E28" s="589"/>
      <c r="F28" s="589"/>
      <c r="G28" s="589"/>
      <c r="H28" s="589"/>
      <c r="I28" s="589"/>
      <c r="J28" s="464"/>
      <c r="K28" s="602"/>
      <c r="L28" s="561" t="s">
        <v>320</v>
      </c>
    </row>
    <row r="29" spans="3:12" ht="21.75" thickBot="1" thickTop="1">
      <c r="C29" s="618">
        <f t="shared" si="2"/>
        <v>0</v>
      </c>
      <c r="D29" s="615"/>
      <c r="E29" s="589"/>
      <c r="F29" s="589"/>
      <c r="G29" s="589"/>
      <c r="H29" s="589"/>
      <c r="I29" s="589"/>
      <c r="J29" s="464"/>
      <c r="K29" s="602"/>
      <c r="L29" s="562" t="s">
        <v>321</v>
      </c>
    </row>
    <row r="30" spans="3:12" s="137" customFormat="1" ht="21.75" thickBot="1" thickTop="1">
      <c r="C30" s="617">
        <f t="shared" si="2"/>
        <v>0</v>
      </c>
      <c r="D30" s="614"/>
      <c r="E30" s="457"/>
      <c r="F30" s="457"/>
      <c r="G30" s="457"/>
      <c r="H30" s="457"/>
      <c r="I30" s="457"/>
      <c r="J30" s="462"/>
      <c r="K30" s="608"/>
      <c r="L30" s="561" t="s">
        <v>322</v>
      </c>
    </row>
    <row r="31" spans="3:13" s="137" customFormat="1" ht="21.75" thickBot="1" thickTop="1">
      <c r="C31" s="617">
        <f t="shared" si="2"/>
        <v>0</v>
      </c>
      <c r="D31" s="614"/>
      <c r="E31" s="457"/>
      <c r="F31" s="457"/>
      <c r="G31" s="457"/>
      <c r="H31" s="457"/>
      <c r="I31" s="457"/>
      <c r="J31" s="462"/>
      <c r="K31" s="608"/>
      <c r="L31" s="561" t="s">
        <v>323</v>
      </c>
      <c r="M31" s="599"/>
    </row>
    <row r="32" spans="3:12" ht="21.75" thickBot="1" thickTop="1">
      <c r="C32" s="618">
        <f t="shared" si="2"/>
        <v>0</v>
      </c>
      <c r="D32" s="615"/>
      <c r="E32" s="589"/>
      <c r="F32" s="589"/>
      <c r="G32" s="589"/>
      <c r="H32" s="589"/>
      <c r="I32" s="589"/>
      <c r="J32" s="464"/>
      <c r="K32" s="602"/>
      <c r="L32" s="558" t="s">
        <v>324</v>
      </c>
    </row>
    <row r="33" spans="3:13" s="223" customFormat="1" ht="24.75" customHeight="1" thickBot="1" thickTop="1">
      <c r="C33" s="617">
        <f t="shared" si="2"/>
        <v>0</v>
      </c>
      <c r="D33" s="761"/>
      <c r="E33" s="762"/>
      <c r="F33" s="762"/>
      <c r="G33" s="762"/>
      <c r="H33" s="762"/>
      <c r="I33" s="762"/>
      <c r="J33" s="762"/>
      <c r="K33" s="763"/>
      <c r="L33" s="563" t="s">
        <v>325</v>
      </c>
      <c r="M33" s="225"/>
    </row>
    <row r="34" spans="3:12" ht="21.75" thickBot="1" thickTop="1">
      <c r="C34" s="618">
        <f aca="true" t="shared" si="3" ref="C34:K34">SUM(C22:C33)</f>
        <v>247214</v>
      </c>
      <c r="D34" s="616">
        <f t="shared" si="3"/>
        <v>247214</v>
      </c>
      <c r="E34" s="207">
        <f t="shared" si="3"/>
        <v>222</v>
      </c>
      <c r="F34" s="207">
        <f t="shared" si="3"/>
        <v>0</v>
      </c>
      <c r="G34" s="207">
        <f t="shared" si="3"/>
        <v>0</v>
      </c>
      <c r="H34" s="207">
        <f t="shared" si="3"/>
        <v>391062</v>
      </c>
      <c r="I34" s="207">
        <f t="shared" si="3"/>
        <v>9</v>
      </c>
      <c r="J34" s="208">
        <f t="shared" si="3"/>
        <v>2974452</v>
      </c>
      <c r="K34" s="467">
        <f t="shared" si="3"/>
        <v>83639</v>
      </c>
      <c r="L34" s="403" t="s">
        <v>30</v>
      </c>
    </row>
    <row r="35" spans="3:4" ht="16.5" thickTop="1">
      <c r="C35" s="138"/>
      <c r="D35" s="138"/>
    </row>
    <row r="36" spans="12:14" ht="15.75">
      <c r="L36" s="139"/>
      <c r="M36" s="139"/>
      <c r="N36" s="107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K44"/>
  <sheetViews>
    <sheetView showGridLines="0" zoomScale="59" zoomScaleNormal="59" zoomScalePageLayoutView="0" workbookViewId="0" topLeftCell="A1">
      <selection activeCell="B16" sqref="B16"/>
    </sheetView>
  </sheetViews>
  <sheetFormatPr defaultColWidth="9.140625" defaultRowHeight="12.75"/>
  <cols>
    <col min="1" max="1" width="14.00390625" style="34" customWidth="1"/>
    <col min="2" max="3" width="12.57421875" style="34" customWidth="1"/>
    <col min="4" max="4" width="10.7109375" style="34" customWidth="1"/>
    <col min="5" max="5" width="10.8515625" style="34" customWidth="1"/>
    <col min="6" max="6" width="10.57421875" style="34" customWidth="1"/>
    <col min="7" max="7" width="11.8515625" style="34" customWidth="1"/>
    <col min="8" max="8" width="10.140625" style="34" customWidth="1"/>
    <col min="9" max="9" width="12.28125" style="34" customWidth="1"/>
    <col min="10" max="10" width="12.57421875" style="34" customWidth="1"/>
    <col min="11" max="11" width="14.00390625" style="34" bestFit="1" customWidth="1"/>
    <col min="12" max="14" width="14.8515625" style="34" customWidth="1"/>
    <col min="15" max="15" width="15.421875" style="34" customWidth="1"/>
    <col min="16" max="16" width="13.421875" style="34" customWidth="1"/>
    <col min="17" max="17" width="9.7109375" style="34" customWidth="1"/>
    <col min="18" max="18" width="11.28125" style="34" customWidth="1"/>
    <col min="19" max="19" width="13.140625" style="34" customWidth="1"/>
    <col min="20" max="20" width="10.421875" style="34" customWidth="1"/>
    <col min="21" max="21" width="10.140625" style="34" customWidth="1"/>
    <col min="22" max="22" width="13.57421875" style="34" customWidth="1"/>
    <col min="23" max="23" width="14.7109375" style="34" bestFit="1" customWidth="1"/>
    <col min="24" max="24" width="10.57421875" style="34" customWidth="1"/>
    <col min="25" max="25" width="11.421875" style="34" customWidth="1"/>
    <col min="26" max="26" width="13.00390625" style="34" customWidth="1"/>
    <col min="27" max="27" width="14.7109375" style="34" customWidth="1"/>
    <col min="28" max="28" width="17.140625" style="34" customWidth="1"/>
    <col min="29" max="29" width="3.8515625" style="34" customWidth="1"/>
    <col min="30" max="30" width="10.28125" style="34" bestFit="1" customWidth="1"/>
    <col min="31" max="16384" width="9.140625" style="34" customWidth="1"/>
  </cols>
  <sheetData>
    <row r="1" spans="1:35" ht="33" thickBot="1" thickTop="1">
      <c r="A1" s="108"/>
      <c r="B1" s="771" t="s">
        <v>342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  <c r="AG1" s="924"/>
      <c r="AH1" s="925"/>
      <c r="AI1" s="926"/>
    </row>
    <row r="2" spans="1:37" ht="36" customHeight="1" thickBot="1" thickTop="1">
      <c r="A2" s="111"/>
      <c r="B2" s="772" t="s">
        <v>343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AA2" s="112"/>
      <c r="AB2" s="113"/>
      <c r="AK2" s="888"/>
    </row>
    <row r="3" spans="1:28" s="38" customFormat="1" ht="16.5" customHeight="1" thickTop="1">
      <c r="A3" s="407"/>
      <c r="B3" s="1234" t="s">
        <v>162</v>
      </c>
      <c r="C3" s="1234"/>
      <c r="D3" s="1234"/>
      <c r="E3" s="1234"/>
      <c r="F3" s="406"/>
      <c r="G3" s="408"/>
      <c r="H3" s="408"/>
      <c r="I3" s="408"/>
      <c r="J3" s="408"/>
      <c r="K3" s="408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4" t="s">
        <v>32</v>
      </c>
      <c r="AA3" s="364"/>
      <c r="AB3" s="409"/>
    </row>
    <row r="4" spans="1:28" s="38" customFormat="1" ht="16.5" customHeight="1">
      <c r="A4" s="410" t="s">
        <v>33</v>
      </c>
      <c r="B4" s="411" t="s">
        <v>189</v>
      </c>
      <c r="C4" s="411"/>
      <c r="D4" s="411"/>
      <c r="E4" s="412"/>
      <c r="F4" s="412"/>
      <c r="G4" s="412"/>
      <c r="H4" s="412"/>
      <c r="I4" s="412"/>
      <c r="J4" s="413" t="s">
        <v>210</v>
      </c>
      <c r="K4" s="414" t="s">
        <v>101</v>
      </c>
      <c r="L4" s="414" t="s">
        <v>176</v>
      </c>
      <c r="M4" s="414" t="s">
        <v>192</v>
      </c>
      <c r="N4" s="414" t="s">
        <v>195</v>
      </c>
      <c r="O4" s="414" t="s">
        <v>173</v>
      </c>
      <c r="P4" s="411" t="s">
        <v>103</v>
      </c>
      <c r="Q4" s="411"/>
      <c r="R4" s="411"/>
      <c r="S4" s="411"/>
      <c r="T4" s="415"/>
      <c r="U4" s="416"/>
      <c r="V4" s="411" t="s">
        <v>152</v>
      </c>
      <c r="W4" s="411"/>
      <c r="X4" s="411"/>
      <c r="Y4" s="417"/>
      <c r="Z4" s="411"/>
      <c r="AA4" s="417"/>
      <c r="AB4" s="418"/>
    </row>
    <row r="5" spans="1:28" s="38" customFormat="1" ht="16.5" customHeight="1">
      <c r="A5" s="419" t="s">
        <v>51</v>
      </c>
      <c r="B5" s="420" t="s">
        <v>182</v>
      </c>
      <c r="C5" s="420"/>
      <c r="D5" s="421"/>
      <c r="E5" s="420"/>
      <c r="F5" s="420"/>
      <c r="G5" s="420"/>
      <c r="H5" s="420"/>
      <c r="I5" s="420"/>
      <c r="J5" s="422" t="s">
        <v>204</v>
      </c>
      <c r="K5" s="423" t="s">
        <v>177</v>
      </c>
      <c r="L5" s="423" t="s">
        <v>175</v>
      </c>
      <c r="M5" s="424" t="s">
        <v>193</v>
      </c>
      <c r="N5" s="424" t="s">
        <v>194</v>
      </c>
      <c r="O5" s="425" t="s">
        <v>172</v>
      </c>
      <c r="P5" s="421" t="s">
        <v>171</v>
      </c>
      <c r="Q5" s="421"/>
      <c r="R5" s="421"/>
      <c r="S5" s="421"/>
      <c r="T5" s="426"/>
      <c r="U5" s="427"/>
      <c r="V5" s="421" t="s">
        <v>153</v>
      </c>
      <c r="W5" s="421"/>
      <c r="X5" s="421"/>
      <c r="Y5" s="428"/>
      <c r="Z5" s="429"/>
      <c r="AA5" s="430"/>
      <c r="AB5" s="431"/>
    </row>
    <row r="6" spans="1:28" s="38" customFormat="1" ht="20.25">
      <c r="A6" s="432" t="s">
        <v>226</v>
      </c>
      <c r="B6" s="433" t="s">
        <v>56</v>
      </c>
      <c r="C6" s="434" t="s">
        <v>118</v>
      </c>
      <c r="D6" s="435"/>
      <c r="E6" s="434" t="s">
        <v>184</v>
      </c>
      <c r="F6" s="434" t="s">
        <v>59</v>
      </c>
      <c r="G6" s="434" t="s">
        <v>68</v>
      </c>
      <c r="H6" s="434" t="s">
        <v>249</v>
      </c>
      <c r="I6" s="436" t="s">
        <v>102</v>
      </c>
      <c r="J6" s="437" t="s">
        <v>205</v>
      </c>
      <c r="K6" s="437" t="s">
        <v>180</v>
      </c>
      <c r="L6" s="437" t="s">
        <v>176</v>
      </c>
      <c r="M6" s="437" t="s">
        <v>192</v>
      </c>
      <c r="N6" s="437" t="s">
        <v>196</v>
      </c>
      <c r="O6" s="437" t="s">
        <v>173</v>
      </c>
      <c r="P6" s="438"/>
      <c r="Q6" s="439"/>
      <c r="R6" s="439"/>
      <c r="S6" s="435"/>
      <c r="T6" s="434"/>
      <c r="U6" s="440"/>
      <c r="V6" s="441"/>
      <c r="W6" s="441"/>
      <c r="X6" s="441"/>
      <c r="Y6" s="441"/>
      <c r="Z6" s="944" t="s">
        <v>163</v>
      </c>
      <c r="AA6" s="442" t="s">
        <v>163</v>
      </c>
      <c r="AB6" s="443"/>
    </row>
    <row r="7" spans="1:28" s="38" customFormat="1" ht="18">
      <c r="A7" s="444" t="s">
        <v>25</v>
      </c>
      <c r="B7" s="445" t="s">
        <v>4</v>
      </c>
      <c r="C7" s="446" t="s">
        <v>207</v>
      </c>
      <c r="D7" s="446" t="s">
        <v>104</v>
      </c>
      <c r="E7" s="446" t="s">
        <v>185</v>
      </c>
      <c r="F7" s="446"/>
      <c r="G7" s="446"/>
      <c r="H7" s="446"/>
      <c r="I7" s="447" t="s">
        <v>80</v>
      </c>
      <c r="J7" s="448"/>
      <c r="K7" s="448" t="s">
        <v>181</v>
      </c>
      <c r="L7" s="448"/>
      <c r="M7" s="448"/>
      <c r="N7" s="448"/>
      <c r="O7" s="448"/>
      <c r="P7" s="445" t="s">
        <v>161</v>
      </c>
      <c r="Q7" s="449" t="s">
        <v>201</v>
      </c>
      <c r="R7" s="446" t="s">
        <v>198</v>
      </c>
      <c r="S7" s="446" t="s">
        <v>170</v>
      </c>
      <c r="T7" s="446" t="s">
        <v>105</v>
      </c>
      <c r="U7" s="447" t="s">
        <v>169</v>
      </c>
      <c r="V7" s="446" t="s">
        <v>161</v>
      </c>
      <c r="W7" s="446" t="s">
        <v>79</v>
      </c>
      <c r="X7" s="446" t="s">
        <v>191</v>
      </c>
      <c r="Y7" s="446" t="s">
        <v>100</v>
      </c>
      <c r="Z7" s="446" t="s">
        <v>165</v>
      </c>
      <c r="AA7" s="447" t="s">
        <v>164</v>
      </c>
      <c r="AB7" s="598" t="s">
        <v>12</v>
      </c>
    </row>
    <row r="8" spans="1:28" s="38" customFormat="1" ht="18.75">
      <c r="A8" s="450" t="s">
        <v>227</v>
      </c>
      <c r="B8" s="451" t="s">
        <v>78</v>
      </c>
      <c r="C8" s="451" t="s">
        <v>208</v>
      </c>
      <c r="D8" s="451"/>
      <c r="E8" s="451" t="s">
        <v>183</v>
      </c>
      <c r="F8" s="451" t="s">
        <v>123</v>
      </c>
      <c r="G8" s="451" t="s">
        <v>106</v>
      </c>
      <c r="H8" s="451" t="s">
        <v>250</v>
      </c>
      <c r="I8" s="451" t="s">
        <v>109</v>
      </c>
      <c r="J8" s="451" t="s">
        <v>206</v>
      </c>
      <c r="K8" s="451" t="s">
        <v>178</v>
      </c>
      <c r="L8" s="451" t="s">
        <v>108</v>
      </c>
      <c r="M8" s="451" t="s">
        <v>193</v>
      </c>
      <c r="N8" s="451" t="s">
        <v>197</v>
      </c>
      <c r="O8" s="451" t="s">
        <v>146</v>
      </c>
      <c r="P8" s="451" t="s">
        <v>25</v>
      </c>
      <c r="Q8" s="451" t="s">
        <v>202</v>
      </c>
      <c r="R8" s="452" t="s">
        <v>199</v>
      </c>
      <c r="S8" s="453" t="s">
        <v>251</v>
      </c>
      <c r="T8" s="451"/>
      <c r="U8" s="454"/>
      <c r="V8" s="452" t="s">
        <v>25</v>
      </c>
      <c r="W8" s="454"/>
      <c r="X8" s="454"/>
      <c r="Y8" s="454"/>
      <c r="Z8" s="451" t="s">
        <v>166</v>
      </c>
      <c r="AA8" s="451" t="s">
        <v>110</v>
      </c>
      <c r="AB8" s="443"/>
    </row>
    <row r="9" spans="1:28" s="38" customFormat="1" ht="16.5" thickBot="1">
      <c r="A9" s="450" t="s">
        <v>44</v>
      </c>
      <c r="B9" s="455" t="s">
        <v>28</v>
      </c>
      <c r="C9" s="455" t="s">
        <v>209</v>
      </c>
      <c r="D9" s="455" t="s">
        <v>112</v>
      </c>
      <c r="E9" s="455" t="s">
        <v>115</v>
      </c>
      <c r="F9" s="455"/>
      <c r="G9" s="455"/>
      <c r="H9" s="455"/>
      <c r="I9" s="455" t="s">
        <v>274</v>
      </c>
      <c r="J9" s="455"/>
      <c r="K9" s="455" t="s">
        <v>179</v>
      </c>
      <c r="L9" s="455"/>
      <c r="M9" s="455"/>
      <c r="N9" s="455"/>
      <c r="O9" s="455" t="s">
        <v>174</v>
      </c>
      <c r="P9" s="455" t="s">
        <v>171</v>
      </c>
      <c r="Q9" s="455" t="s">
        <v>203</v>
      </c>
      <c r="R9" s="455" t="s">
        <v>200</v>
      </c>
      <c r="S9" s="455" t="s">
        <v>111</v>
      </c>
      <c r="T9" s="455" t="s">
        <v>113</v>
      </c>
      <c r="U9" s="455" t="s">
        <v>114</v>
      </c>
      <c r="V9" s="455" t="s">
        <v>167</v>
      </c>
      <c r="W9" s="455" t="s">
        <v>78</v>
      </c>
      <c r="X9" s="455" t="s">
        <v>69</v>
      </c>
      <c r="Y9" s="455" t="s">
        <v>107</v>
      </c>
      <c r="Z9" s="455" t="s">
        <v>116</v>
      </c>
      <c r="AA9" s="455" t="s">
        <v>116</v>
      </c>
      <c r="AB9" s="443" t="s">
        <v>29</v>
      </c>
    </row>
    <row r="10" spans="1:28" s="38" customFormat="1" ht="27.75" customHeight="1" thickBot="1" thickTop="1">
      <c r="A10" s="459">
        <f aca="true" t="shared" si="0" ref="A10:A21">SUM(B10:O10)+P10+V10</f>
        <v>856311</v>
      </c>
      <c r="B10" s="460">
        <v>32590</v>
      </c>
      <c r="C10" s="460">
        <v>0</v>
      </c>
      <c r="D10" s="460">
        <v>49681</v>
      </c>
      <c r="E10" s="460">
        <v>9934</v>
      </c>
      <c r="F10" s="460">
        <v>0</v>
      </c>
      <c r="G10" s="938">
        <v>0</v>
      </c>
      <c r="H10" s="460">
        <v>0</v>
      </c>
      <c r="I10" s="460">
        <v>10789</v>
      </c>
      <c r="J10" s="460">
        <v>0</v>
      </c>
      <c r="K10" s="460">
        <v>12233</v>
      </c>
      <c r="L10" s="460">
        <v>5803</v>
      </c>
      <c r="M10" s="460">
        <v>82868</v>
      </c>
      <c r="N10" s="460">
        <v>2203</v>
      </c>
      <c r="O10" s="460">
        <v>13495</v>
      </c>
      <c r="P10" s="460">
        <f aca="true" t="shared" si="1" ref="P10:P21">SUM(Q10:U10)</f>
        <v>296933</v>
      </c>
      <c r="Q10" s="460">
        <v>0</v>
      </c>
      <c r="R10" s="460">
        <v>0</v>
      </c>
      <c r="S10" s="460">
        <v>296933</v>
      </c>
      <c r="T10" s="460">
        <v>0</v>
      </c>
      <c r="U10" s="460">
        <v>0</v>
      </c>
      <c r="V10" s="460">
        <f aca="true" t="shared" si="2" ref="V10:V21">SUM(W10:AA10)</f>
        <v>339782</v>
      </c>
      <c r="W10" s="460">
        <v>252442</v>
      </c>
      <c r="X10" s="460">
        <v>61149</v>
      </c>
      <c r="Y10" s="460">
        <v>23362</v>
      </c>
      <c r="Z10" s="460">
        <v>2829</v>
      </c>
      <c r="AA10" s="460">
        <v>0</v>
      </c>
      <c r="AB10" s="558" t="s">
        <v>330</v>
      </c>
    </row>
    <row r="11" spans="1:28" s="38" customFormat="1" ht="27.75" customHeight="1" thickBot="1" thickTop="1">
      <c r="A11" s="461">
        <f t="shared" si="0"/>
        <v>970998</v>
      </c>
      <c r="B11" s="462">
        <v>62219</v>
      </c>
      <c r="C11" s="462">
        <v>0</v>
      </c>
      <c r="D11" s="462">
        <v>0</v>
      </c>
      <c r="E11" s="462">
        <v>11781</v>
      </c>
      <c r="F11" s="462">
        <v>0</v>
      </c>
      <c r="G11" s="927">
        <v>149503</v>
      </c>
      <c r="H11" s="462">
        <v>0</v>
      </c>
      <c r="I11" s="462">
        <v>11078</v>
      </c>
      <c r="J11" s="462">
        <v>0</v>
      </c>
      <c r="K11" s="462">
        <v>0</v>
      </c>
      <c r="L11" s="462">
        <v>44</v>
      </c>
      <c r="M11" s="462">
        <v>9806</v>
      </c>
      <c r="N11" s="462">
        <v>2451</v>
      </c>
      <c r="O11" s="462">
        <v>22668</v>
      </c>
      <c r="P11" s="462">
        <f t="shared" si="1"/>
        <v>120088</v>
      </c>
      <c r="Q11" s="462">
        <v>0</v>
      </c>
      <c r="R11" s="462">
        <v>0</v>
      </c>
      <c r="S11" s="462">
        <v>120088</v>
      </c>
      <c r="T11" s="462">
        <v>0</v>
      </c>
      <c r="U11" s="462">
        <v>0</v>
      </c>
      <c r="V11" s="462">
        <f t="shared" si="2"/>
        <v>581360</v>
      </c>
      <c r="W11" s="462">
        <v>499555</v>
      </c>
      <c r="X11" s="462">
        <v>58307</v>
      </c>
      <c r="Y11" s="462">
        <v>23498</v>
      </c>
      <c r="Z11" s="462">
        <v>0</v>
      </c>
      <c r="AA11" s="462">
        <v>0</v>
      </c>
      <c r="AB11" s="559" t="s">
        <v>331</v>
      </c>
    </row>
    <row r="12" spans="1:28" s="38" customFormat="1" ht="27.75" customHeight="1" thickBot="1" thickTop="1">
      <c r="A12" s="461">
        <f t="shared" si="0"/>
        <v>921768</v>
      </c>
      <c r="B12" s="462">
        <v>174493</v>
      </c>
      <c r="C12" s="462">
        <v>0</v>
      </c>
      <c r="D12" s="462">
        <v>0</v>
      </c>
      <c r="E12" s="462">
        <v>30377</v>
      </c>
      <c r="F12" s="462">
        <v>0</v>
      </c>
      <c r="G12" s="927">
        <v>0</v>
      </c>
      <c r="H12" s="462">
        <v>0</v>
      </c>
      <c r="I12" s="462">
        <v>11660</v>
      </c>
      <c r="J12" s="462">
        <v>0</v>
      </c>
      <c r="K12" s="462">
        <v>7826</v>
      </c>
      <c r="L12" s="462">
        <v>59</v>
      </c>
      <c r="M12" s="462">
        <v>0</v>
      </c>
      <c r="N12" s="462">
        <v>3078</v>
      </c>
      <c r="O12" s="462">
        <v>75722</v>
      </c>
      <c r="P12" s="462">
        <f t="shared" si="1"/>
        <v>251603</v>
      </c>
      <c r="Q12" s="462">
        <v>0</v>
      </c>
      <c r="R12" s="462">
        <v>0</v>
      </c>
      <c r="S12" s="462">
        <v>251603</v>
      </c>
      <c r="T12" s="462">
        <v>0</v>
      </c>
      <c r="U12" s="462">
        <v>0</v>
      </c>
      <c r="V12" s="462">
        <f t="shared" si="2"/>
        <v>366950</v>
      </c>
      <c r="W12" s="462">
        <v>313737</v>
      </c>
      <c r="X12" s="462">
        <v>48091</v>
      </c>
      <c r="Y12" s="462">
        <v>0</v>
      </c>
      <c r="Z12" s="462">
        <v>5122</v>
      </c>
      <c r="AA12" s="462">
        <v>0</v>
      </c>
      <c r="AB12" s="560" t="s">
        <v>332</v>
      </c>
    </row>
    <row r="13" spans="1:28" s="38" customFormat="1" ht="27.75" customHeight="1" thickBot="1" thickTop="1">
      <c r="A13" s="461">
        <f t="shared" si="0"/>
        <v>1018608</v>
      </c>
      <c r="B13" s="462">
        <v>59451</v>
      </c>
      <c r="C13" s="462">
        <v>0</v>
      </c>
      <c r="D13" s="462">
        <v>0</v>
      </c>
      <c r="E13" s="462">
        <v>23396</v>
      </c>
      <c r="F13" s="462">
        <v>0</v>
      </c>
      <c r="G13" s="462">
        <v>99244</v>
      </c>
      <c r="H13" s="462">
        <v>0</v>
      </c>
      <c r="I13" s="462">
        <v>11307</v>
      </c>
      <c r="J13" s="462">
        <v>0</v>
      </c>
      <c r="K13" s="462">
        <v>675</v>
      </c>
      <c r="L13" s="462">
        <v>1571</v>
      </c>
      <c r="M13" s="462">
        <v>0</v>
      </c>
      <c r="N13" s="462">
        <v>5143</v>
      </c>
      <c r="O13" s="462">
        <v>24850</v>
      </c>
      <c r="P13" s="462">
        <f t="shared" si="1"/>
        <v>214580</v>
      </c>
      <c r="Q13" s="462">
        <v>0</v>
      </c>
      <c r="R13" s="462">
        <v>0</v>
      </c>
      <c r="S13" s="462">
        <v>214580</v>
      </c>
      <c r="T13" s="462">
        <v>0</v>
      </c>
      <c r="U13" s="462">
        <v>0</v>
      </c>
      <c r="V13" s="462">
        <f t="shared" si="2"/>
        <v>578391</v>
      </c>
      <c r="W13" s="462">
        <v>512750</v>
      </c>
      <c r="X13" s="462">
        <v>41331</v>
      </c>
      <c r="Y13" s="462">
        <v>23310</v>
      </c>
      <c r="Z13" s="462">
        <v>0</v>
      </c>
      <c r="AA13" s="462">
        <v>1000</v>
      </c>
      <c r="AB13" s="561" t="s">
        <v>317</v>
      </c>
    </row>
    <row r="14" spans="1:28" ht="27.75" customHeight="1" thickBot="1" thickTop="1">
      <c r="A14" s="461">
        <f t="shared" si="0"/>
        <v>874315</v>
      </c>
      <c r="B14" s="462">
        <v>69046</v>
      </c>
      <c r="C14" s="462">
        <v>0</v>
      </c>
      <c r="D14" s="462">
        <v>0</v>
      </c>
      <c r="E14" s="462">
        <v>12197</v>
      </c>
      <c r="F14" s="462">
        <v>0</v>
      </c>
      <c r="G14" s="462">
        <v>70942</v>
      </c>
      <c r="H14" s="462">
        <v>0</v>
      </c>
      <c r="I14" s="462">
        <v>12042</v>
      </c>
      <c r="J14" s="462">
        <v>0</v>
      </c>
      <c r="K14" s="462">
        <v>2935</v>
      </c>
      <c r="L14" s="462">
        <v>4274</v>
      </c>
      <c r="M14" s="462">
        <v>21958</v>
      </c>
      <c r="N14" s="462">
        <v>5898</v>
      </c>
      <c r="O14" s="462">
        <v>24763</v>
      </c>
      <c r="P14" s="462">
        <f t="shared" si="1"/>
        <v>132934</v>
      </c>
      <c r="Q14" s="462">
        <v>0</v>
      </c>
      <c r="R14" s="462">
        <v>0</v>
      </c>
      <c r="S14" s="462">
        <v>132934</v>
      </c>
      <c r="T14" s="462">
        <v>0</v>
      </c>
      <c r="U14" s="462">
        <v>0</v>
      </c>
      <c r="V14" s="462">
        <f t="shared" si="2"/>
        <v>517326</v>
      </c>
      <c r="W14" s="462">
        <v>466054</v>
      </c>
      <c r="X14" s="462">
        <v>27772</v>
      </c>
      <c r="Y14" s="462">
        <v>23500</v>
      </c>
      <c r="Z14" s="462">
        <v>0</v>
      </c>
      <c r="AA14" s="462">
        <v>0</v>
      </c>
      <c r="AB14" s="561" t="s">
        <v>357</v>
      </c>
    </row>
    <row r="15" spans="1:28" s="39" customFormat="1" ht="27.75" customHeight="1" thickBot="1" thickTop="1">
      <c r="A15" s="696">
        <f t="shared" si="0"/>
        <v>589799</v>
      </c>
      <c r="B15" s="462">
        <v>105901</v>
      </c>
      <c r="C15" s="462">
        <v>0</v>
      </c>
      <c r="D15" s="462">
        <v>0</v>
      </c>
      <c r="E15" s="462">
        <v>9813</v>
      </c>
      <c r="F15" s="462">
        <v>0</v>
      </c>
      <c r="G15" s="943">
        <v>112500</v>
      </c>
      <c r="H15" s="462">
        <v>0</v>
      </c>
      <c r="I15" s="462">
        <v>10566</v>
      </c>
      <c r="J15" s="462">
        <v>0</v>
      </c>
      <c r="K15" s="462">
        <v>0</v>
      </c>
      <c r="L15" s="462">
        <v>36</v>
      </c>
      <c r="M15" s="462">
        <v>0</v>
      </c>
      <c r="N15" s="462">
        <v>12320</v>
      </c>
      <c r="O15" s="462">
        <v>27125</v>
      </c>
      <c r="P15" s="462">
        <f t="shared" si="1"/>
        <v>94755</v>
      </c>
      <c r="Q15" s="462">
        <v>0</v>
      </c>
      <c r="R15" s="462">
        <v>0</v>
      </c>
      <c r="S15" s="462">
        <v>94755</v>
      </c>
      <c r="T15" s="462">
        <v>0</v>
      </c>
      <c r="U15" s="462">
        <v>0</v>
      </c>
      <c r="V15" s="462">
        <f t="shared" si="2"/>
        <v>216783</v>
      </c>
      <c r="W15" s="462">
        <v>201782</v>
      </c>
      <c r="X15" s="462">
        <v>15001</v>
      </c>
      <c r="Y15" s="462">
        <v>0</v>
      </c>
      <c r="Z15" s="462">
        <v>0</v>
      </c>
      <c r="AA15" s="462">
        <v>0</v>
      </c>
      <c r="AB15" s="561" t="s">
        <v>335</v>
      </c>
    </row>
    <row r="16" spans="1:28" ht="27.75" customHeight="1" thickBot="1" thickTop="1">
      <c r="A16" s="687">
        <f t="shared" si="0"/>
        <v>0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>
        <f t="shared" si="1"/>
        <v>0</v>
      </c>
      <c r="Q16" s="464"/>
      <c r="R16" s="464"/>
      <c r="S16" s="464"/>
      <c r="T16" s="464"/>
      <c r="U16" s="464"/>
      <c r="V16" s="464">
        <f t="shared" si="2"/>
        <v>0</v>
      </c>
      <c r="W16" s="464"/>
      <c r="X16" s="464"/>
      <c r="Y16" s="464"/>
      <c r="Z16" s="464"/>
      <c r="AA16" s="464"/>
      <c r="AB16" s="561" t="s">
        <v>336</v>
      </c>
    </row>
    <row r="17" spans="1:28" ht="27.75" customHeight="1" thickBot="1" thickTop="1">
      <c r="A17" s="463">
        <f t="shared" si="0"/>
        <v>0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>
        <f t="shared" si="1"/>
        <v>0</v>
      </c>
      <c r="Q17" s="464"/>
      <c r="R17" s="464"/>
      <c r="S17" s="464"/>
      <c r="T17" s="464"/>
      <c r="U17" s="464"/>
      <c r="V17" s="464">
        <f t="shared" si="2"/>
        <v>0</v>
      </c>
      <c r="W17" s="464"/>
      <c r="X17" s="464"/>
      <c r="Y17" s="464"/>
      <c r="Z17" s="464"/>
      <c r="AA17" s="464"/>
      <c r="AB17" s="562" t="s">
        <v>337</v>
      </c>
    </row>
    <row r="18" spans="1:28" s="38" customFormat="1" ht="27.75" customHeight="1" thickBot="1" thickTop="1">
      <c r="A18" s="696">
        <f t="shared" si="0"/>
        <v>0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>
        <f t="shared" si="1"/>
        <v>0</v>
      </c>
      <c r="Q18" s="462"/>
      <c r="R18" s="462"/>
      <c r="S18" s="462"/>
      <c r="T18" s="462"/>
      <c r="U18" s="462"/>
      <c r="V18" s="462">
        <f t="shared" si="2"/>
        <v>0</v>
      </c>
      <c r="W18" s="462"/>
      <c r="X18" s="462"/>
      <c r="Y18" s="462"/>
      <c r="Z18" s="462"/>
      <c r="AA18" s="462"/>
      <c r="AB18" s="561" t="s">
        <v>338</v>
      </c>
    </row>
    <row r="19" spans="1:30" s="38" customFormat="1" ht="33.75" customHeight="1" thickBot="1" thickTop="1">
      <c r="A19" s="461">
        <f t="shared" si="0"/>
        <v>0</v>
      </c>
      <c r="B19" s="462"/>
      <c r="C19" s="462"/>
      <c r="D19" s="462"/>
      <c r="E19" s="462"/>
      <c r="F19" s="462"/>
      <c r="G19" s="927"/>
      <c r="H19" s="462"/>
      <c r="I19" s="462"/>
      <c r="J19" s="462"/>
      <c r="K19" s="462"/>
      <c r="L19" s="462"/>
      <c r="M19" s="462"/>
      <c r="N19" s="462"/>
      <c r="O19" s="462"/>
      <c r="P19" s="462">
        <f t="shared" si="1"/>
        <v>0</v>
      </c>
      <c r="Q19" s="462"/>
      <c r="R19" s="462"/>
      <c r="S19" s="462"/>
      <c r="T19" s="462"/>
      <c r="U19" s="462"/>
      <c r="V19" s="462">
        <f t="shared" si="2"/>
        <v>0</v>
      </c>
      <c r="W19" s="462"/>
      <c r="X19" s="462"/>
      <c r="Y19" s="462"/>
      <c r="Z19" s="462"/>
      <c r="AA19" s="462"/>
      <c r="AB19" s="561" t="s">
        <v>340</v>
      </c>
      <c r="AC19" s="222"/>
      <c r="AD19" s="221"/>
    </row>
    <row r="20" spans="1:28" ht="27.75" customHeight="1" thickBot="1" thickTop="1">
      <c r="A20" s="687">
        <f t="shared" si="0"/>
        <v>0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>
        <f t="shared" si="1"/>
        <v>0</v>
      </c>
      <c r="Q20" s="464"/>
      <c r="R20" s="464"/>
      <c r="S20" s="464"/>
      <c r="T20" s="464"/>
      <c r="U20" s="464"/>
      <c r="V20" s="464">
        <f t="shared" si="2"/>
        <v>0</v>
      </c>
      <c r="W20" s="464"/>
      <c r="X20" s="464"/>
      <c r="Y20" s="464"/>
      <c r="Z20" s="464"/>
      <c r="AA20" s="464"/>
      <c r="AB20" s="558" t="s">
        <v>339</v>
      </c>
    </row>
    <row r="21" spans="1:30" s="219" customFormat="1" ht="24.75" customHeight="1" thickBot="1" thickTop="1">
      <c r="A21" s="688">
        <f t="shared" si="0"/>
        <v>0</v>
      </c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457">
        <f t="shared" si="1"/>
        <v>0</v>
      </c>
      <c r="Q21" s="928"/>
      <c r="R21" s="928"/>
      <c r="S21" s="928"/>
      <c r="T21" s="928"/>
      <c r="U21" s="928"/>
      <c r="V21" s="457">
        <f t="shared" si="2"/>
        <v>0</v>
      </c>
      <c r="W21" s="928"/>
      <c r="X21" s="928"/>
      <c r="Y21" s="928"/>
      <c r="Z21" s="928"/>
      <c r="AA21" s="928"/>
      <c r="AB21" s="563" t="s">
        <v>341</v>
      </c>
      <c r="AC21" s="458"/>
      <c r="AD21" s="220"/>
    </row>
    <row r="22" spans="1:28" ht="27.75" customHeight="1" thickBot="1" thickTop="1">
      <c r="A22" s="760">
        <f aca="true" t="shared" si="3" ref="A22:AA22">SUM(A10:A21)</f>
        <v>5231799</v>
      </c>
      <c r="B22" s="699">
        <f t="shared" si="3"/>
        <v>503700</v>
      </c>
      <c r="C22" s="465">
        <f t="shared" si="3"/>
        <v>0</v>
      </c>
      <c r="D22" s="699">
        <f t="shared" si="3"/>
        <v>49681</v>
      </c>
      <c r="E22" s="699">
        <f t="shared" si="3"/>
        <v>97498</v>
      </c>
      <c r="F22" s="465">
        <f t="shared" si="3"/>
        <v>0</v>
      </c>
      <c r="G22" s="699">
        <f t="shared" si="3"/>
        <v>432189</v>
      </c>
      <c r="H22" s="465">
        <f t="shared" si="3"/>
        <v>0</v>
      </c>
      <c r="I22" s="465">
        <f t="shared" si="3"/>
        <v>67442</v>
      </c>
      <c r="J22" s="465">
        <f t="shared" si="3"/>
        <v>0</v>
      </c>
      <c r="K22" s="465">
        <f t="shared" si="3"/>
        <v>23669</v>
      </c>
      <c r="L22" s="465">
        <f t="shared" si="3"/>
        <v>11787</v>
      </c>
      <c r="M22" s="465">
        <f t="shared" si="3"/>
        <v>114632</v>
      </c>
      <c r="N22" s="465">
        <f t="shared" si="3"/>
        <v>31093</v>
      </c>
      <c r="O22" s="465">
        <f t="shared" si="3"/>
        <v>188623</v>
      </c>
      <c r="P22" s="465">
        <f t="shared" si="3"/>
        <v>1110893</v>
      </c>
      <c r="Q22" s="699">
        <f t="shared" si="3"/>
        <v>0</v>
      </c>
      <c r="R22" s="465">
        <f t="shared" si="3"/>
        <v>0</v>
      </c>
      <c r="S22" s="776">
        <f t="shared" si="3"/>
        <v>1110893</v>
      </c>
      <c r="T22" s="465">
        <f t="shared" si="3"/>
        <v>0</v>
      </c>
      <c r="U22" s="465">
        <f t="shared" si="3"/>
        <v>0</v>
      </c>
      <c r="V22" s="465">
        <f t="shared" si="3"/>
        <v>2600592</v>
      </c>
      <c r="W22" s="465">
        <f t="shared" si="3"/>
        <v>2246320</v>
      </c>
      <c r="X22" s="699">
        <f t="shared" si="3"/>
        <v>251651</v>
      </c>
      <c r="Y22" s="699">
        <f t="shared" si="3"/>
        <v>93670</v>
      </c>
      <c r="Z22" s="465">
        <f t="shared" si="3"/>
        <v>7951</v>
      </c>
      <c r="AA22" s="465">
        <f t="shared" si="3"/>
        <v>1000</v>
      </c>
      <c r="AB22" s="466" t="s">
        <v>30</v>
      </c>
    </row>
    <row r="23" spans="1:28" ht="27.75" customHeight="1" thickTop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6"/>
      <c r="Y23" s="116"/>
      <c r="Z23" s="114"/>
      <c r="AA23" s="114"/>
      <c r="AB23" s="103"/>
    </row>
    <row r="24" spans="1:28" ht="27.75" customHeight="1">
      <c r="A24" s="115" t="s">
        <v>238</v>
      </c>
      <c r="B24" s="116"/>
      <c r="C24" s="116"/>
      <c r="D24" s="115"/>
      <c r="E24" s="103"/>
      <c r="F24" s="117" t="s">
        <v>270</v>
      </c>
      <c r="G24" s="118"/>
      <c r="H24" s="118"/>
      <c r="I24" s="118"/>
      <c r="J24" s="118"/>
      <c r="K24" s="118"/>
      <c r="L24" s="103"/>
      <c r="M24" s="103"/>
      <c r="N24" s="119" t="s">
        <v>358</v>
      </c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AA24" s="116"/>
      <c r="AB24" s="116"/>
    </row>
    <row r="25" spans="1:28" ht="27.75" customHeight="1" thickBot="1">
      <c r="A25" s="116" t="s">
        <v>237</v>
      </c>
      <c r="B25" s="116"/>
      <c r="C25" s="116"/>
      <c r="D25" s="115"/>
      <c r="E25" s="103"/>
      <c r="F25" s="118" t="s">
        <v>271</v>
      </c>
      <c r="G25" s="118"/>
      <c r="H25" s="118"/>
      <c r="I25" s="118"/>
      <c r="J25" s="118"/>
      <c r="K25" s="118"/>
      <c r="L25" s="103"/>
      <c r="M25" s="103"/>
      <c r="N25" s="779" t="s">
        <v>359</v>
      </c>
      <c r="O25" s="115"/>
      <c r="P25" s="115"/>
      <c r="Q25" s="115"/>
      <c r="R25" s="115"/>
      <c r="S25" s="115"/>
      <c r="T25" s="115"/>
      <c r="U25" s="115"/>
      <c r="V25" s="115"/>
      <c r="X25" s="115"/>
      <c r="Y25" s="115"/>
      <c r="Z25" s="115"/>
      <c r="AA25" s="115"/>
      <c r="AB25" s="115"/>
    </row>
    <row r="26" spans="1:28" ht="27.75" customHeight="1" thickBot="1" thickTop="1">
      <c r="A26" s="126" t="s">
        <v>239</v>
      </c>
      <c r="B26" s="127"/>
      <c r="C26" s="128"/>
      <c r="D26" s="129"/>
      <c r="E26" s="120"/>
      <c r="F26" s="481" t="s">
        <v>273</v>
      </c>
      <c r="G26" s="482"/>
      <c r="H26" s="483" t="s">
        <v>276</v>
      </c>
      <c r="I26" s="482"/>
      <c r="J26" s="128"/>
      <c r="K26" s="129"/>
      <c r="L26" s="103"/>
      <c r="M26" s="103"/>
      <c r="N26" s="41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spans="1:28" s="41" customFormat="1" ht="27.75" customHeight="1" thickTop="1">
      <c r="A27" s="130"/>
      <c r="B27" s="131"/>
      <c r="C27" s="133" t="s">
        <v>12</v>
      </c>
      <c r="D27" s="132"/>
      <c r="E27" s="120"/>
      <c r="F27" s="468" t="s">
        <v>272</v>
      </c>
      <c r="G27" s="469" t="s">
        <v>83</v>
      </c>
      <c r="H27" s="469" t="s">
        <v>272</v>
      </c>
      <c r="I27" s="471" t="s">
        <v>83</v>
      </c>
      <c r="J27" s="484" t="s">
        <v>90</v>
      </c>
      <c r="K27" s="485"/>
      <c r="L27" s="120"/>
      <c r="M27" s="468" t="s">
        <v>228</v>
      </c>
      <c r="N27" s="470" t="s">
        <v>124</v>
      </c>
      <c r="O27" s="469" t="s">
        <v>125</v>
      </c>
      <c r="P27" s="470" t="s">
        <v>219</v>
      </c>
      <c r="Q27" s="469" t="s">
        <v>126</v>
      </c>
      <c r="R27" s="469" t="s">
        <v>127</v>
      </c>
      <c r="S27" s="469" t="s">
        <v>128</v>
      </c>
      <c r="T27" s="469" t="s">
        <v>218</v>
      </c>
      <c r="U27" s="469" t="s">
        <v>129</v>
      </c>
      <c r="V27" s="469" t="s">
        <v>130</v>
      </c>
      <c r="W27" s="469" t="s">
        <v>131</v>
      </c>
      <c r="X27" s="469" t="s">
        <v>132</v>
      </c>
      <c r="Y27" s="469" t="s">
        <v>217</v>
      </c>
      <c r="Z27" s="469"/>
      <c r="AA27" s="590"/>
      <c r="AB27" s="591"/>
    </row>
    <row r="28" spans="1:28" s="41" customFormat="1" ht="27.75" customHeight="1" thickBot="1">
      <c r="A28" s="1235" t="s">
        <v>120</v>
      </c>
      <c r="B28" s="1236"/>
      <c r="C28" s="234" t="s">
        <v>85</v>
      </c>
      <c r="D28" s="235"/>
      <c r="E28" s="120"/>
      <c r="F28" s="486" t="s">
        <v>275</v>
      </c>
      <c r="G28" s="487" t="s">
        <v>84</v>
      </c>
      <c r="H28" s="487" t="s">
        <v>275</v>
      </c>
      <c r="I28" s="488" t="s">
        <v>84</v>
      </c>
      <c r="J28" s="484" t="s">
        <v>85</v>
      </c>
      <c r="K28" s="485"/>
      <c r="L28" s="120"/>
      <c r="M28" s="478" t="s">
        <v>229</v>
      </c>
      <c r="N28" s="586" t="s">
        <v>133</v>
      </c>
      <c r="O28" s="479" t="s">
        <v>134</v>
      </c>
      <c r="P28" s="597" t="s">
        <v>135</v>
      </c>
      <c r="Q28" s="479" t="s">
        <v>220</v>
      </c>
      <c r="R28" s="479" t="s">
        <v>221</v>
      </c>
      <c r="S28" s="479" t="s">
        <v>222</v>
      </c>
      <c r="T28" s="479" t="s">
        <v>223</v>
      </c>
      <c r="U28" s="479" t="s">
        <v>224</v>
      </c>
      <c r="V28" s="479" t="s">
        <v>225</v>
      </c>
      <c r="W28" s="479" t="s">
        <v>136</v>
      </c>
      <c r="X28" s="479" t="s">
        <v>137</v>
      </c>
      <c r="Y28" s="479" t="s">
        <v>138</v>
      </c>
      <c r="Z28" s="480" t="s">
        <v>88</v>
      </c>
      <c r="AA28" s="592"/>
      <c r="AB28" s="593" t="s">
        <v>212</v>
      </c>
    </row>
    <row r="29" spans="1:28" ht="27.75" customHeight="1" thickBot="1" thickTop="1">
      <c r="A29" s="489">
        <f>A10+Y39</f>
        <v>874551</v>
      </c>
      <c r="B29" s="456"/>
      <c r="C29" s="929" t="s">
        <v>330</v>
      </c>
      <c r="D29" s="930"/>
      <c r="E29" s="103"/>
      <c r="F29" s="459">
        <v>5554</v>
      </c>
      <c r="G29" s="460">
        <v>3250</v>
      </c>
      <c r="H29" s="460">
        <v>10789</v>
      </c>
      <c r="I29" s="460">
        <v>5203</v>
      </c>
      <c r="J29" s="929" t="s">
        <v>330</v>
      </c>
      <c r="K29" s="930"/>
      <c r="L29" s="103"/>
      <c r="M29" s="652">
        <f aca="true" t="shared" si="4" ref="M29:M39">SUM(N29:Y29)</f>
        <v>1250</v>
      </c>
      <c r="N29" s="689"/>
      <c r="O29" s="653"/>
      <c r="P29" s="654"/>
      <c r="Q29" s="655"/>
      <c r="R29" s="653"/>
      <c r="S29" s="653"/>
      <c r="T29" s="655">
        <v>1250</v>
      </c>
      <c r="U29" s="460">
        <v>0</v>
      </c>
      <c r="V29" s="460">
        <v>0</v>
      </c>
      <c r="W29" s="653">
        <v>0</v>
      </c>
      <c r="X29" s="655">
        <v>0</v>
      </c>
      <c r="Y29" s="460">
        <v>0</v>
      </c>
      <c r="Z29" s="656" t="s">
        <v>213</v>
      </c>
      <c r="AA29" s="645"/>
      <c r="AB29" s="650" t="s">
        <v>70</v>
      </c>
    </row>
    <row r="30" spans="1:28" ht="27.75" customHeight="1" thickBot="1" thickTop="1">
      <c r="A30" s="489">
        <f>A11+X39</f>
        <v>990286</v>
      </c>
      <c r="B30" s="490"/>
      <c r="C30" s="931" t="s">
        <v>331</v>
      </c>
      <c r="D30" s="932"/>
      <c r="E30" s="103"/>
      <c r="F30" s="461">
        <v>4744</v>
      </c>
      <c r="G30" s="462">
        <v>2590</v>
      </c>
      <c r="H30" s="462">
        <v>11078</v>
      </c>
      <c r="I30" s="462">
        <v>4581</v>
      </c>
      <c r="J30" s="931" t="s">
        <v>331</v>
      </c>
      <c r="K30" s="932"/>
      <c r="L30" s="103"/>
      <c r="M30" s="472">
        <f t="shared" si="4"/>
        <v>2877</v>
      </c>
      <c r="N30" s="690"/>
      <c r="O30" s="464"/>
      <c r="P30" s="473"/>
      <c r="Q30" s="473"/>
      <c r="R30" s="464"/>
      <c r="S30" s="464"/>
      <c r="T30" s="462">
        <v>1395</v>
      </c>
      <c r="U30" s="462">
        <v>1275</v>
      </c>
      <c r="V30" s="462">
        <v>207</v>
      </c>
      <c r="W30" s="464">
        <v>0</v>
      </c>
      <c r="X30" s="462">
        <v>0</v>
      </c>
      <c r="Y30" s="462">
        <v>0</v>
      </c>
      <c r="Z30" s="649" t="s">
        <v>214</v>
      </c>
      <c r="AA30" s="646"/>
      <c r="AB30" s="594" t="s">
        <v>71</v>
      </c>
    </row>
    <row r="31" spans="1:28" ht="27.75" customHeight="1" thickTop="1">
      <c r="A31" s="491">
        <f>A12+W39</f>
        <v>940436</v>
      </c>
      <c r="B31" s="492"/>
      <c r="C31" s="933" t="s">
        <v>360</v>
      </c>
      <c r="D31" s="934"/>
      <c r="E31" s="103"/>
      <c r="F31" s="463">
        <v>4316</v>
      </c>
      <c r="G31" s="464">
        <v>2611</v>
      </c>
      <c r="H31" s="464">
        <v>11660</v>
      </c>
      <c r="I31" s="464">
        <v>4987</v>
      </c>
      <c r="J31" s="933" t="s">
        <v>360</v>
      </c>
      <c r="K31" s="934"/>
      <c r="L31" s="103"/>
      <c r="M31" s="472">
        <f t="shared" si="4"/>
        <v>24939</v>
      </c>
      <c r="N31" s="690"/>
      <c r="O31" s="464"/>
      <c r="P31" s="473"/>
      <c r="Q31" s="473"/>
      <c r="R31" s="464"/>
      <c r="S31" s="464"/>
      <c r="T31" s="462">
        <v>2480</v>
      </c>
      <c r="U31" s="462">
        <v>4125</v>
      </c>
      <c r="V31" s="462">
        <v>2911</v>
      </c>
      <c r="W31" s="464">
        <v>3780</v>
      </c>
      <c r="X31" s="462">
        <v>6437</v>
      </c>
      <c r="Y31" s="462">
        <v>5206</v>
      </c>
      <c r="Z31" s="649" t="s">
        <v>215</v>
      </c>
      <c r="AA31" s="646"/>
      <c r="AB31" s="594" t="s">
        <v>72</v>
      </c>
    </row>
    <row r="32" spans="1:28" s="121" customFormat="1" ht="27.75" customHeight="1">
      <c r="A32" s="493">
        <f>SUM(A13+V39)</f>
        <v>1037819</v>
      </c>
      <c r="B32" s="494"/>
      <c r="C32" s="1237" t="s">
        <v>333</v>
      </c>
      <c r="D32" s="1238"/>
      <c r="E32" s="120"/>
      <c r="F32" s="461">
        <v>3258</v>
      </c>
      <c r="G32" s="462">
        <v>2100</v>
      </c>
      <c r="H32" s="462">
        <v>11307</v>
      </c>
      <c r="I32" s="462">
        <v>4819</v>
      </c>
      <c r="J32" s="1237" t="s">
        <v>333</v>
      </c>
      <c r="K32" s="1238"/>
      <c r="L32" s="120"/>
      <c r="M32" s="474">
        <f t="shared" si="4"/>
        <v>592</v>
      </c>
      <c r="N32" s="690"/>
      <c r="O32" s="462"/>
      <c r="P32" s="473"/>
      <c r="Q32" s="473"/>
      <c r="R32" s="462"/>
      <c r="S32" s="462"/>
      <c r="T32" s="462">
        <v>0</v>
      </c>
      <c r="U32" s="462">
        <v>33</v>
      </c>
      <c r="V32" s="462">
        <v>559</v>
      </c>
      <c r="W32" s="462">
        <v>0</v>
      </c>
      <c r="X32" s="462">
        <v>0</v>
      </c>
      <c r="Y32" s="462">
        <v>0</v>
      </c>
      <c r="Z32" s="657" t="s">
        <v>144</v>
      </c>
      <c r="AA32" s="647"/>
      <c r="AB32" s="595" t="s">
        <v>73</v>
      </c>
    </row>
    <row r="33" spans="1:28" ht="27.75" customHeight="1">
      <c r="A33" s="792">
        <f>A14+U39</f>
        <v>899732</v>
      </c>
      <c r="B33" s="793"/>
      <c r="C33" s="931" t="s">
        <v>334</v>
      </c>
      <c r="D33" s="932"/>
      <c r="E33" s="103"/>
      <c r="F33" s="461">
        <v>6056</v>
      </c>
      <c r="G33" s="462">
        <v>3636</v>
      </c>
      <c r="H33" s="462">
        <v>12041</v>
      </c>
      <c r="I33" s="462">
        <v>4922</v>
      </c>
      <c r="J33" s="931" t="s">
        <v>334</v>
      </c>
      <c r="K33" s="932"/>
      <c r="L33" s="103"/>
      <c r="M33" s="472">
        <f t="shared" si="4"/>
        <v>0</v>
      </c>
      <c r="N33" s="690"/>
      <c r="O33" s="464"/>
      <c r="P33" s="473"/>
      <c r="Q33" s="473"/>
      <c r="R33" s="464"/>
      <c r="S33" s="464"/>
      <c r="T33" s="462">
        <v>0</v>
      </c>
      <c r="U33" s="462">
        <v>0</v>
      </c>
      <c r="V33" s="462">
        <v>0</v>
      </c>
      <c r="W33" s="464">
        <v>0</v>
      </c>
      <c r="X33" s="462">
        <v>0</v>
      </c>
      <c r="Y33" s="462">
        <v>0</v>
      </c>
      <c r="Z33" s="649" t="s">
        <v>216</v>
      </c>
      <c r="AA33" s="646"/>
      <c r="AB33" s="594" t="s">
        <v>74</v>
      </c>
    </row>
    <row r="34" spans="1:28" ht="27.75" customHeight="1">
      <c r="A34" s="493">
        <f>SUM(A15+T39)</f>
        <v>609348</v>
      </c>
      <c r="B34" s="494"/>
      <c r="C34" s="931" t="s">
        <v>335</v>
      </c>
      <c r="D34" s="932"/>
      <c r="E34" s="103"/>
      <c r="F34" s="461">
        <v>7771</v>
      </c>
      <c r="G34" s="462">
        <v>4852</v>
      </c>
      <c r="H34" s="462">
        <v>10566</v>
      </c>
      <c r="I34" s="462">
        <v>4646</v>
      </c>
      <c r="J34" s="931" t="s">
        <v>335</v>
      </c>
      <c r="K34" s="932"/>
      <c r="L34" s="103"/>
      <c r="M34" s="472">
        <f t="shared" si="4"/>
        <v>79</v>
      </c>
      <c r="N34" s="690"/>
      <c r="O34" s="464"/>
      <c r="P34" s="473"/>
      <c r="Q34" s="473"/>
      <c r="R34" s="464"/>
      <c r="S34" s="464"/>
      <c r="T34" s="462">
        <v>0</v>
      </c>
      <c r="U34" s="462">
        <v>27</v>
      </c>
      <c r="V34" s="462">
        <v>52</v>
      </c>
      <c r="W34" s="464">
        <v>0</v>
      </c>
      <c r="X34" s="462">
        <v>0</v>
      </c>
      <c r="Y34" s="462">
        <v>0</v>
      </c>
      <c r="Z34" s="649" t="s">
        <v>143</v>
      </c>
      <c r="AA34" s="646"/>
      <c r="AB34" s="594" t="s">
        <v>75</v>
      </c>
    </row>
    <row r="35" spans="1:28" ht="27.75" customHeight="1">
      <c r="A35" s="495">
        <f>SUM(A16+S39)</f>
        <v>0</v>
      </c>
      <c r="B35" s="496"/>
      <c r="C35" s="933" t="s">
        <v>336</v>
      </c>
      <c r="D35" s="934"/>
      <c r="E35" s="103"/>
      <c r="F35" s="463"/>
      <c r="G35" s="464"/>
      <c r="H35" s="464"/>
      <c r="I35" s="464"/>
      <c r="J35" s="933" t="s">
        <v>336</v>
      </c>
      <c r="K35" s="934"/>
      <c r="L35" s="103"/>
      <c r="M35" s="472">
        <f t="shared" si="4"/>
        <v>0</v>
      </c>
      <c r="N35" s="690"/>
      <c r="O35" s="464"/>
      <c r="P35" s="473"/>
      <c r="Q35" s="473"/>
      <c r="R35" s="464"/>
      <c r="S35" s="464"/>
      <c r="T35" s="462">
        <v>0</v>
      </c>
      <c r="U35" s="462">
        <v>0</v>
      </c>
      <c r="V35" s="462">
        <v>0</v>
      </c>
      <c r="W35" s="464">
        <v>0</v>
      </c>
      <c r="X35" s="462">
        <v>0</v>
      </c>
      <c r="Y35" s="462">
        <v>0</v>
      </c>
      <c r="Z35" s="649" t="s">
        <v>145</v>
      </c>
      <c r="AA35" s="646"/>
      <c r="AB35" s="648" t="s">
        <v>283</v>
      </c>
    </row>
    <row r="36" spans="1:28" ht="27.75" customHeight="1">
      <c r="A36" s="495">
        <f>SUM(A17+R39)</f>
        <v>0</v>
      </c>
      <c r="B36" s="496"/>
      <c r="C36" s="933" t="s">
        <v>337</v>
      </c>
      <c r="D36" s="934"/>
      <c r="E36" s="103"/>
      <c r="F36" s="463"/>
      <c r="G36" s="464"/>
      <c r="H36" s="464"/>
      <c r="I36" s="464"/>
      <c r="J36" s="933" t="s">
        <v>337</v>
      </c>
      <c r="K36" s="934"/>
      <c r="L36" s="103"/>
      <c r="M36" s="472">
        <f t="shared" si="4"/>
        <v>0</v>
      </c>
      <c r="N36" s="690"/>
      <c r="O36" s="464"/>
      <c r="P36" s="473"/>
      <c r="Q36" s="473"/>
      <c r="R36" s="464"/>
      <c r="S36" s="464"/>
      <c r="T36" s="462">
        <v>0</v>
      </c>
      <c r="U36" s="462">
        <v>0</v>
      </c>
      <c r="V36" s="462">
        <v>0</v>
      </c>
      <c r="W36" s="464">
        <v>0</v>
      </c>
      <c r="X36" s="462">
        <v>0</v>
      </c>
      <c r="Y36" s="462">
        <v>0</v>
      </c>
      <c r="Z36" s="658" t="s">
        <v>281</v>
      </c>
      <c r="AA36" s="646"/>
      <c r="AB36" s="594" t="s">
        <v>76</v>
      </c>
    </row>
    <row r="37" spans="1:28" ht="27.75" customHeight="1">
      <c r="A37" s="497">
        <f>SUM(A18+Q39)</f>
        <v>0</v>
      </c>
      <c r="B37" s="498"/>
      <c r="C37" s="931" t="s">
        <v>338</v>
      </c>
      <c r="D37" s="932"/>
      <c r="E37" s="103"/>
      <c r="F37" s="474"/>
      <c r="G37" s="473"/>
      <c r="H37" s="473"/>
      <c r="I37" s="473"/>
      <c r="J37" s="931" t="s">
        <v>338</v>
      </c>
      <c r="K37" s="932"/>
      <c r="L37" s="103"/>
      <c r="M37" s="472">
        <f t="shared" si="4"/>
        <v>0</v>
      </c>
      <c r="N37" s="690"/>
      <c r="O37" s="464"/>
      <c r="P37" s="473"/>
      <c r="Q37" s="473"/>
      <c r="R37" s="464"/>
      <c r="S37" s="464"/>
      <c r="T37" s="462">
        <v>0</v>
      </c>
      <c r="U37" s="462">
        <v>0</v>
      </c>
      <c r="V37" s="462">
        <v>0</v>
      </c>
      <c r="W37" s="464">
        <v>0</v>
      </c>
      <c r="X37" s="462">
        <v>0</v>
      </c>
      <c r="Y37" s="462">
        <v>0</v>
      </c>
      <c r="Z37" s="649" t="s">
        <v>117</v>
      </c>
      <c r="AA37" s="646"/>
      <c r="AB37" s="594" t="s">
        <v>211</v>
      </c>
    </row>
    <row r="38" spans="1:28" ht="27.75" customHeight="1" thickBot="1">
      <c r="A38" s="495">
        <f>SUM(A19+P39)</f>
        <v>0</v>
      </c>
      <c r="B38" s="496"/>
      <c r="C38" s="931" t="s">
        <v>361</v>
      </c>
      <c r="D38" s="932"/>
      <c r="E38" s="103"/>
      <c r="F38" s="334"/>
      <c r="G38" s="291"/>
      <c r="H38" s="291"/>
      <c r="I38" s="291"/>
      <c r="J38" s="931" t="s">
        <v>361</v>
      </c>
      <c r="K38" s="932"/>
      <c r="L38" s="103"/>
      <c r="M38" s="475">
        <f t="shared" si="4"/>
        <v>90636</v>
      </c>
      <c r="N38" s="691"/>
      <c r="O38" s="465"/>
      <c r="P38" s="476"/>
      <c r="Q38" s="476"/>
      <c r="R38" s="465"/>
      <c r="S38" s="465"/>
      <c r="T38" s="477">
        <v>14424</v>
      </c>
      <c r="U38" s="477">
        <v>19957</v>
      </c>
      <c r="V38" s="477">
        <v>15482</v>
      </c>
      <c r="W38" s="465">
        <v>14888</v>
      </c>
      <c r="X38" s="477">
        <v>12851</v>
      </c>
      <c r="Y38" s="477">
        <v>13034</v>
      </c>
      <c r="Z38" s="659" t="s">
        <v>78</v>
      </c>
      <c r="AA38" s="646"/>
      <c r="AB38" s="594" t="s">
        <v>77</v>
      </c>
    </row>
    <row r="39" spans="1:28" ht="27.75" customHeight="1" thickBot="1" thickTop="1">
      <c r="A39" s="495">
        <f>SUM(A20+O39)</f>
        <v>0</v>
      </c>
      <c r="B39" s="496"/>
      <c r="C39" s="933" t="s">
        <v>362</v>
      </c>
      <c r="D39" s="934"/>
      <c r="E39" s="103"/>
      <c r="F39" s="463"/>
      <c r="G39" s="464"/>
      <c r="H39" s="464"/>
      <c r="I39" s="464"/>
      <c r="J39" s="933" t="s">
        <v>362</v>
      </c>
      <c r="K39" s="934"/>
      <c r="L39" s="103"/>
      <c r="M39" s="660">
        <f t="shared" si="4"/>
        <v>120373</v>
      </c>
      <c r="N39" s="661">
        <f aca="true" t="shared" si="5" ref="N39:U39">SUM(N28:N38)</f>
        <v>0</v>
      </c>
      <c r="O39" s="662">
        <f t="shared" si="5"/>
        <v>0</v>
      </c>
      <c r="P39" s="661">
        <f t="shared" si="5"/>
        <v>0</v>
      </c>
      <c r="Q39" s="663">
        <f t="shared" si="5"/>
        <v>0</v>
      </c>
      <c r="R39" s="662">
        <f t="shared" si="5"/>
        <v>0</v>
      </c>
      <c r="S39" s="662">
        <f t="shared" si="5"/>
        <v>0</v>
      </c>
      <c r="T39" s="663">
        <f t="shared" si="5"/>
        <v>19549</v>
      </c>
      <c r="U39" s="663">
        <f t="shared" si="5"/>
        <v>25417</v>
      </c>
      <c r="V39" s="663">
        <f>SUM(V28:V38)</f>
        <v>19211</v>
      </c>
      <c r="W39" s="664">
        <f>SUM(W29:W38)</f>
        <v>18668</v>
      </c>
      <c r="X39" s="663">
        <f>SUM(X28:X38)</f>
        <v>19288</v>
      </c>
      <c r="Y39" s="665">
        <f>SUM(Y28:Y38)</f>
        <v>18240</v>
      </c>
      <c r="Z39" s="666" t="s">
        <v>30</v>
      </c>
      <c r="AA39" s="596"/>
      <c r="AB39" s="651" t="s">
        <v>161</v>
      </c>
    </row>
    <row r="40" spans="1:29" ht="27.75" customHeight="1" thickBot="1" thickTop="1">
      <c r="A40" s="694">
        <f>SUM(N39+A21)</f>
        <v>0</v>
      </c>
      <c r="B40" s="695"/>
      <c r="C40" s="936" t="s">
        <v>363</v>
      </c>
      <c r="D40" s="937"/>
      <c r="F40" s="692"/>
      <c r="G40" s="935"/>
      <c r="H40" s="477"/>
      <c r="I40" s="935"/>
      <c r="J40" s="936" t="s">
        <v>363</v>
      </c>
      <c r="K40" s="937"/>
      <c r="Y40" s="122"/>
      <c r="Z40" s="122"/>
      <c r="AA40" s="122"/>
      <c r="AB40" s="123"/>
      <c r="AC40" s="122"/>
    </row>
    <row r="41" spans="1:11" ht="27.75" customHeight="1" thickBot="1" thickTop="1">
      <c r="A41" s="693">
        <f>SUM(A29:A40)</f>
        <v>5352172</v>
      </c>
      <c r="B41" s="499"/>
      <c r="C41" s="500" t="s">
        <v>30</v>
      </c>
      <c r="D41" s="501"/>
      <c r="E41" s="190"/>
      <c r="F41" s="667">
        <f>SUM(F29:F40)</f>
        <v>31699</v>
      </c>
      <c r="G41" s="667">
        <f>SUM(G29:G40)</f>
        <v>19039</v>
      </c>
      <c r="H41" s="354">
        <f>SUM(H29:H40)</f>
        <v>67441</v>
      </c>
      <c r="I41" s="667">
        <f>SUM(I29:I40)</f>
        <v>29158</v>
      </c>
      <c r="J41" s="668" t="s">
        <v>30</v>
      </c>
      <c r="K41" s="668"/>
    </row>
    <row r="42" spans="1:3" ht="15.75" thickTop="1">
      <c r="A42" s="124" t="s">
        <v>266</v>
      </c>
      <c r="C42" s="125" t="s">
        <v>48</v>
      </c>
    </row>
    <row r="43" spans="1:3" ht="15">
      <c r="A43" s="124"/>
      <c r="C43" s="125"/>
    </row>
    <row r="44" spans="1:3" ht="15">
      <c r="A44" s="124"/>
      <c r="C44" s="125"/>
    </row>
  </sheetData>
  <sheetProtection/>
  <mergeCells count="4">
    <mergeCell ref="B3:E3"/>
    <mergeCell ref="A28:B28"/>
    <mergeCell ref="C32:D32"/>
    <mergeCell ref="J32:K32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57" zoomScaleNormal="57" zoomScalePageLayoutView="0" workbookViewId="0" topLeftCell="A4">
      <selection activeCell="B16" sqref="B16"/>
    </sheetView>
  </sheetViews>
  <sheetFormatPr defaultColWidth="9.140625" defaultRowHeight="12.75"/>
  <cols>
    <col min="1" max="1" width="16.00390625" style="40" customWidth="1"/>
    <col min="2" max="2" width="15.421875" style="40" customWidth="1"/>
    <col min="3" max="3" width="13.00390625" style="40" customWidth="1"/>
    <col min="4" max="4" width="16.140625" style="40" customWidth="1"/>
    <col min="5" max="5" width="18.7109375" style="40" customWidth="1"/>
    <col min="6" max="6" width="13.00390625" style="40" customWidth="1"/>
    <col min="7" max="7" width="10.8515625" style="40" customWidth="1"/>
    <col min="8" max="8" width="11.57421875" style="40" customWidth="1"/>
    <col min="9" max="9" width="15.57421875" style="40" customWidth="1"/>
    <col min="10" max="10" width="14.140625" style="40" customWidth="1"/>
    <col min="11" max="11" width="12.8515625" style="40" customWidth="1"/>
    <col min="12" max="12" width="14.7109375" style="40" customWidth="1"/>
    <col min="13" max="13" width="10.8515625" style="40" customWidth="1"/>
    <col min="14" max="14" width="12.57421875" style="40" customWidth="1"/>
    <col min="15" max="15" width="15.421875" style="40" customWidth="1"/>
    <col min="16" max="16" width="15.140625" style="40" customWidth="1"/>
    <col min="17" max="17" width="11.57421875" style="40" customWidth="1"/>
    <col min="18" max="18" width="12.140625" style="40" customWidth="1"/>
    <col min="19" max="19" width="13.8515625" style="40" customWidth="1"/>
    <col min="20" max="20" width="14.421875" style="40" customWidth="1"/>
    <col min="21" max="21" width="16.28125" style="40" customWidth="1"/>
    <col min="22" max="22" width="10.28125" style="40" bestFit="1" customWidth="1"/>
    <col min="23" max="16384" width="9.140625" style="40" customWidth="1"/>
  </cols>
  <sheetData>
    <row r="1" spans="1:24" ht="20.25">
      <c r="A1" s="94"/>
      <c r="B1" s="95" t="s">
        <v>350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97"/>
      <c r="W1" s="98"/>
      <c r="X1" s="98"/>
    </row>
    <row r="2" spans="1:21" ht="21" thickBot="1">
      <c r="A2" s="99"/>
      <c r="B2" s="100" t="s">
        <v>351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</row>
    <row r="3" spans="1:21" s="102" customFormat="1" ht="16.5" customHeight="1" thickTop="1">
      <c r="A3" s="287"/>
      <c r="B3" s="296" t="s">
        <v>162</v>
      </c>
      <c r="C3" s="288"/>
      <c r="D3" s="288"/>
      <c r="E3" s="288"/>
      <c r="F3" s="288"/>
      <c r="G3" s="288"/>
      <c r="H3" s="280"/>
      <c r="I3" s="280"/>
      <c r="J3" s="280"/>
      <c r="K3" s="280"/>
      <c r="L3" s="280"/>
      <c r="M3" s="280"/>
      <c r="N3" s="280"/>
      <c r="O3" s="280"/>
      <c r="P3" s="280"/>
      <c r="Q3" s="281"/>
      <c r="R3" s="281"/>
      <c r="S3" s="282" t="s">
        <v>32</v>
      </c>
      <c r="T3" s="280"/>
      <c r="U3" s="262"/>
    </row>
    <row r="4" spans="1:21" s="102" customFormat="1" ht="16.5" customHeight="1">
      <c r="A4" s="292"/>
      <c r="B4" s="297" t="s">
        <v>189</v>
      </c>
      <c r="C4" s="269"/>
      <c r="D4" s="270"/>
      <c r="E4" s="270"/>
      <c r="F4" s="270"/>
      <c r="G4" s="271" t="s">
        <v>101</v>
      </c>
      <c r="H4" s="271" t="s">
        <v>176</v>
      </c>
      <c r="I4" s="299" t="s">
        <v>173</v>
      </c>
      <c r="J4" s="308" t="s">
        <v>103</v>
      </c>
      <c r="K4" s="269"/>
      <c r="L4" s="269"/>
      <c r="M4" s="272"/>
      <c r="N4" s="314"/>
      <c r="O4" s="308" t="s">
        <v>152</v>
      </c>
      <c r="P4" s="283"/>
      <c r="Q4" s="283"/>
      <c r="R4" s="283"/>
      <c r="S4" s="283"/>
      <c r="T4" s="357"/>
      <c r="U4" s="264"/>
    </row>
    <row r="5" spans="1:21" s="102" customFormat="1" ht="16.5" customHeight="1">
      <c r="A5" s="292"/>
      <c r="B5" s="298" t="s">
        <v>182</v>
      </c>
      <c r="C5" s="285"/>
      <c r="D5" s="285"/>
      <c r="E5" s="285"/>
      <c r="F5" s="285"/>
      <c r="G5" s="273" t="s">
        <v>177</v>
      </c>
      <c r="H5" s="273" t="s">
        <v>175</v>
      </c>
      <c r="I5" s="307" t="s">
        <v>172</v>
      </c>
      <c r="J5" s="309" t="s">
        <v>171</v>
      </c>
      <c r="K5" s="284"/>
      <c r="L5" s="284"/>
      <c r="M5" s="289"/>
      <c r="N5" s="315"/>
      <c r="O5" s="309" t="s">
        <v>153</v>
      </c>
      <c r="P5" s="284"/>
      <c r="Q5" s="284"/>
      <c r="R5" s="285"/>
      <c r="S5" s="286"/>
      <c r="T5" s="358"/>
      <c r="U5" s="264"/>
    </row>
    <row r="6" spans="1:21" s="102" customFormat="1" ht="18.75">
      <c r="A6" s="293" t="s">
        <v>33</v>
      </c>
      <c r="B6" s="274" t="s">
        <v>56</v>
      </c>
      <c r="C6" s="271" t="s">
        <v>104</v>
      </c>
      <c r="D6" s="271" t="s">
        <v>184</v>
      </c>
      <c r="E6" s="271" t="s">
        <v>68</v>
      </c>
      <c r="F6" s="271" t="s">
        <v>102</v>
      </c>
      <c r="G6" s="271" t="s">
        <v>180</v>
      </c>
      <c r="H6" s="271"/>
      <c r="I6" s="299"/>
      <c r="J6" s="306"/>
      <c r="K6" s="302"/>
      <c r="L6" s="275" t="s">
        <v>252</v>
      </c>
      <c r="M6" s="271"/>
      <c r="N6" s="310"/>
      <c r="O6" s="312"/>
      <c r="P6" s="311"/>
      <c r="Q6" s="276"/>
      <c r="R6" s="276"/>
      <c r="S6" s="276" t="s">
        <v>163</v>
      </c>
      <c r="T6" s="300" t="s">
        <v>163</v>
      </c>
      <c r="U6" s="265"/>
    </row>
    <row r="7" spans="1:45" s="102" customFormat="1" ht="18">
      <c r="A7" s="293" t="s">
        <v>51</v>
      </c>
      <c r="B7" s="274" t="s">
        <v>4</v>
      </c>
      <c r="C7" s="271"/>
      <c r="D7" s="271" t="s">
        <v>185</v>
      </c>
      <c r="E7" s="271"/>
      <c r="F7" s="271"/>
      <c r="G7" s="271" t="s">
        <v>181</v>
      </c>
      <c r="H7" s="271" t="s">
        <v>176</v>
      </c>
      <c r="I7" s="299" t="s">
        <v>173</v>
      </c>
      <c r="J7" s="263" t="s">
        <v>161</v>
      </c>
      <c r="K7" s="303" t="s">
        <v>168</v>
      </c>
      <c r="L7" s="271" t="s">
        <v>253</v>
      </c>
      <c r="M7" s="271" t="s">
        <v>105</v>
      </c>
      <c r="N7" s="299" t="s">
        <v>169</v>
      </c>
      <c r="O7" s="263" t="s">
        <v>161</v>
      </c>
      <c r="P7" s="303" t="s">
        <v>79</v>
      </c>
      <c r="Q7" s="271" t="s">
        <v>191</v>
      </c>
      <c r="R7" s="271" t="s">
        <v>100</v>
      </c>
      <c r="S7" s="271" t="s">
        <v>165</v>
      </c>
      <c r="T7" s="299" t="s">
        <v>164</v>
      </c>
      <c r="U7" s="263" t="s">
        <v>12</v>
      </c>
      <c r="AS7" s="102">
        <v>0</v>
      </c>
    </row>
    <row r="8" spans="1:21" s="102" customFormat="1" ht="18.75">
      <c r="A8" s="294" t="s">
        <v>25</v>
      </c>
      <c r="B8" s="277" t="s">
        <v>78</v>
      </c>
      <c r="C8" s="276" t="s">
        <v>112</v>
      </c>
      <c r="D8" s="276" t="s">
        <v>183</v>
      </c>
      <c r="E8" s="276" t="s">
        <v>106</v>
      </c>
      <c r="F8" s="276" t="s">
        <v>109</v>
      </c>
      <c r="G8" s="276" t="s">
        <v>178</v>
      </c>
      <c r="H8" s="276" t="s">
        <v>108</v>
      </c>
      <c r="I8" s="300" t="s">
        <v>146</v>
      </c>
      <c r="J8" s="266" t="s">
        <v>25</v>
      </c>
      <c r="K8" s="304" t="s">
        <v>18</v>
      </c>
      <c r="L8" s="271" t="s">
        <v>254</v>
      </c>
      <c r="M8" s="276"/>
      <c r="N8" s="310"/>
      <c r="O8" s="265" t="s">
        <v>25</v>
      </c>
      <c r="P8" s="304"/>
      <c r="Q8" s="275"/>
      <c r="R8" s="275"/>
      <c r="S8" s="670" t="s">
        <v>166</v>
      </c>
      <c r="T8" s="300" t="s">
        <v>110</v>
      </c>
      <c r="U8" s="265"/>
    </row>
    <row r="9" spans="1:21" s="102" customFormat="1" ht="16.5" thickBot="1">
      <c r="A9" s="295" t="s">
        <v>44</v>
      </c>
      <c r="B9" s="278"/>
      <c r="C9" s="279"/>
      <c r="D9" s="279"/>
      <c r="E9" s="279"/>
      <c r="F9" s="279"/>
      <c r="G9" s="279"/>
      <c r="H9" s="279"/>
      <c r="I9" s="301"/>
      <c r="J9" s="267" t="s">
        <v>171</v>
      </c>
      <c r="K9" s="305" t="s">
        <v>78</v>
      </c>
      <c r="L9" s="279" t="s">
        <v>111</v>
      </c>
      <c r="M9" s="279" t="s">
        <v>113</v>
      </c>
      <c r="N9" s="301" t="s">
        <v>114</v>
      </c>
      <c r="O9" s="267" t="s">
        <v>167</v>
      </c>
      <c r="P9" s="305" t="s">
        <v>78</v>
      </c>
      <c r="Q9" s="279" t="s">
        <v>69</v>
      </c>
      <c r="R9" s="669" t="s">
        <v>107</v>
      </c>
      <c r="S9" s="279" t="s">
        <v>116</v>
      </c>
      <c r="T9" s="301" t="s">
        <v>116</v>
      </c>
      <c r="U9" s="268" t="s">
        <v>29</v>
      </c>
    </row>
    <row r="10" spans="1:21" s="142" customFormat="1" ht="27.75" customHeight="1" thickBot="1" thickTop="1">
      <c r="A10" s="316">
        <f aca="true" t="shared" si="0" ref="A10:A22">SUM(B10:I10)+J10+O10</f>
        <v>874551</v>
      </c>
      <c r="B10" s="317">
        <v>102280</v>
      </c>
      <c r="C10" s="318">
        <v>49681</v>
      </c>
      <c r="D10" s="318">
        <v>9934</v>
      </c>
      <c r="E10" s="318">
        <v>0</v>
      </c>
      <c r="F10" s="318">
        <v>39158</v>
      </c>
      <c r="G10" s="318">
        <v>12233</v>
      </c>
      <c r="H10" s="318">
        <v>5803</v>
      </c>
      <c r="I10" s="319">
        <v>13495</v>
      </c>
      <c r="J10" s="320">
        <f aca="true" t="shared" si="1" ref="J10:J21">SUM(K10:N10)</f>
        <v>302185</v>
      </c>
      <c r="K10" s="321">
        <v>5252</v>
      </c>
      <c r="L10" s="318">
        <v>296933</v>
      </c>
      <c r="M10" s="318">
        <v>0</v>
      </c>
      <c r="N10" s="319">
        <v>0</v>
      </c>
      <c r="O10" s="320">
        <f>SUM(P10+Q10+R10+S10+T10)</f>
        <v>339782</v>
      </c>
      <c r="P10" s="321">
        <v>252442</v>
      </c>
      <c r="Q10" s="318">
        <v>61149</v>
      </c>
      <c r="R10" s="318">
        <v>23362</v>
      </c>
      <c r="S10" s="318">
        <v>2829</v>
      </c>
      <c r="T10" s="319">
        <v>0</v>
      </c>
      <c r="U10" s="558" t="s">
        <v>330</v>
      </c>
    </row>
    <row r="11" spans="1:21" s="239" customFormat="1" ht="28.5" customHeight="1" thickBot="1" thickTop="1">
      <c r="A11" s="322">
        <f t="shared" si="0"/>
        <v>990286</v>
      </c>
      <c r="B11" s="323">
        <v>48634</v>
      </c>
      <c r="C11" s="324">
        <v>0</v>
      </c>
      <c r="D11" s="324">
        <v>12636</v>
      </c>
      <c r="E11" s="324">
        <v>149503</v>
      </c>
      <c r="F11" s="324">
        <v>44860</v>
      </c>
      <c r="G11" s="324">
        <v>0</v>
      </c>
      <c r="H11" s="324">
        <v>44</v>
      </c>
      <c r="I11" s="325">
        <v>22668</v>
      </c>
      <c r="J11" s="326">
        <f t="shared" si="1"/>
        <v>130581</v>
      </c>
      <c r="K11" s="327">
        <v>10493</v>
      </c>
      <c r="L11" s="324">
        <v>120088</v>
      </c>
      <c r="M11" s="324">
        <v>0</v>
      </c>
      <c r="N11" s="325">
        <v>0</v>
      </c>
      <c r="O11" s="326">
        <f>SUM(P11+Q11+R11+S11+T11)</f>
        <v>581360</v>
      </c>
      <c r="P11" s="327">
        <v>499555</v>
      </c>
      <c r="Q11" s="324">
        <v>58307</v>
      </c>
      <c r="R11" s="324">
        <v>23498</v>
      </c>
      <c r="S11" s="324">
        <v>0</v>
      </c>
      <c r="T11" s="325">
        <v>0</v>
      </c>
      <c r="U11" s="559" t="s">
        <v>331</v>
      </c>
    </row>
    <row r="12" spans="1:21" ht="28.5" customHeight="1" thickBot="1" thickTop="1">
      <c r="A12" s="328">
        <f t="shared" si="0"/>
        <v>940436</v>
      </c>
      <c r="B12" s="329">
        <v>133803</v>
      </c>
      <c r="C12" s="290">
        <v>0</v>
      </c>
      <c r="D12" s="290">
        <v>30377</v>
      </c>
      <c r="E12" s="290">
        <v>0</v>
      </c>
      <c r="F12" s="290">
        <v>62426</v>
      </c>
      <c r="G12" s="290">
        <v>7826</v>
      </c>
      <c r="H12" s="290">
        <v>59</v>
      </c>
      <c r="I12" s="330">
        <v>75722</v>
      </c>
      <c r="J12" s="331">
        <f t="shared" si="1"/>
        <v>263273</v>
      </c>
      <c r="K12" s="332">
        <v>11670</v>
      </c>
      <c r="L12" s="290">
        <v>251603</v>
      </c>
      <c r="M12" s="290">
        <v>0</v>
      </c>
      <c r="N12" s="330">
        <v>0</v>
      </c>
      <c r="O12" s="331">
        <f aca="true" t="shared" si="2" ref="O12:O21">SUM(P12:T12)</f>
        <v>366950</v>
      </c>
      <c r="P12" s="332">
        <v>313737</v>
      </c>
      <c r="Q12" s="290">
        <v>48091</v>
      </c>
      <c r="R12" s="290">
        <v>0</v>
      </c>
      <c r="S12" s="290">
        <v>5122</v>
      </c>
      <c r="T12" s="330">
        <v>0</v>
      </c>
      <c r="U12" s="560" t="s">
        <v>332</v>
      </c>
    </row>
    <row r="13" spans="1:21" s="102" customFormat="1" ht="28.5" customHeight="1" thickBot="1" thickTop="1">
      <c r="A13" s="333">
        <f t="shared" si="0"/>
        <v>1037819</v>
      </c>
      <c r="B13" s="334">
        <v>33585</v>
      </c>
      <c r="C13" s="291">
        <v>0</v>
      </c>
      <c r="D13" s="291">
        <v>23740</v>
      </c>
      <c r="E13" s="291">
        <v>99244</v>
      </c>
      <c r="F13" s="291">
        <v>52721</v>
      </c>
      <c r="G13" s="291">
        <v>675</v>
      </c>
      <c r="H13" s="291">
        <v>1951</v>
      </c>
      <c r="I13" s="335">
        <v>24850</v>
      </c>
      <c r="J13" s="313">
        <f t="shared" si="1"/>
        <v>222662</v>
      </c>
      <c r="K13" s="336">
        <v>8082</v>
      </c>
      <c r="L13" s="291">
        <v>214580</v>
      </c>
      <c r="M13" s="291">
        <v>0</v>
      </c>
      <c r="N13" s="335">
        <v>0</v>
      </c>
      <c r="O13" s="313">
        <f t="shared" si="2"/>
        <v>578391</v>
      </c>
      <c r="P13" s="336">
        <v>512750</v>
      </c>
      <c r="Q13" s="291">
        <v>41331</v>
      </c>
      <c r="R13" s="291">
        <v>23310</v>
      </c>
      <c r="S13" s="291">
        <v>0</v>
      </c>
      <c r="T13" s="335">
        <v>1000</v>
      </c>
      <c r="U13" s="561" t="s">
        <v>333</v>
      </c>
    </row>
    <row r="14" spans="1:21" ht="28.5" customHeight="1" thickBot="1" thickTop="1">
      <c r="A14" s="337">
        <f t="shared" si="0"/>
        <v>899732</v>
      </c>
      <c r="B14" s="334">
        <v>73824</v>
      </c>
      <c r="C14" s="291">
        <v>0</v>
      </c>
      <c r="D14" s="291">
        <v>12197</v>
      </c>
      <c r="E14" s="291">
        <v>70942</v>
      </c>
      <c r="F14" s="291">
        <v>50256</v>
      </c>
      <c r="G14" s="291">
        <v>2935</v>
      </c>
      <c r="H14" s="291">
        <v>4274</v>
      </c>
      <c r="I14" s="335">
        <v>24763</v>
      </c>
      <c r="J14" s="313">
        <f t="shared" si="1"/>
        <v>143215</v>
      </c>
      <c r="K14" s="336">
        <v>10281</v>
      </c>
      <c r="L14" s="291">
        <v>132934</v>
      </c>
      <c r="M14" s="291">
        <v>0</v>
      </c>
      <c r="N14" s="335">
        <v>0</v>
      </c>
      <c r="O14" s="313">
        <f t="shared" si="2"/>
        <v>517326</v>
      </c>
      <c r="P14" s="336">
        <v>466054</v>
      </c>
      <c r="Q14" s="291">
        <v>27772</v>
      </c>
      <c r="R14" s="291">
        <v>23500</v>
      </c>
      <c r="S14" s="291">
        <v>0</v>
      </c>
      <c r="T14" s="335">
        <v>0</v>
      </c>
      <c r="U14" s="561" t="s">
        <v>334</v>
      </c>
    </row>
    <row r="15" spans="1:21" s="92" customFormat="1" ht="28.5" customHeight="1" thickBot="1" thickTop="1">
      <c r="A15" s="338">
        <f t="shared" si="0"/>
        <v>609348</v>
      </c>
      <c r="B15" s="334">
        <v>95685</v>
      </c>
      <c r="C15" s="291">
        <v>0</v>
      </c>
      <c r="D15" s="291">
        <v>9813</v>
      </c>
      <c r="E15" s="291">
        <v>112500</v>
      </c>
      <c r="F15" s="291">
        <v>41090</v>
      </c>
      <c r="G15" s="291">
        <v>0</v>
      </c>
      <c r="H15" s="291">
        <v>36</v>
      </c>
      <c r="I15" s="335">
        <v>27125</v>
      </c>
      <c r="J15" s="313">
        <f t="shared" si="1"/>
        <v>106316</v>
      </c>
      <c r="K15" s="336">
        <v>11561</v>
      </c>
      <c r="L15" s="291">
        <v>94755</v>
      </c>
      <c r="M15" s="291">
        <v>0</v>
      </c>
      <c r="N15" s="335">
        <v>0</v>
      </c>
      <c r="O15" s="313">
        <f t="shared" si="2"/>
        <v>216783</v>
      </c>
      <c r="P15" s="336">
        <v>201782</v>
      </c>
      <c r="Q15" s="291">
        <v>15001</v>
      </c>
      <c r="R15" s="291">
        <v>0</v>
      </c>
      <c r="S15" s="291">
        <v>0</v>
      </c>
      <c r="T15" s="335">
        <v>0</v>
      </c>
      <c r="U15" s="561" t="s">
        <v>335</v>
      </c>
    </row>
    <row r="16" spans="1:21" ht="28.5" customHeight="1" thickBot="1" thickTop="1">
      <c r="A16" s="339">
        <f t="shared" si="0"/>
        <v>0</v>
      </c>
      <c r="B16" s="340"/>
      <c r="C16" s="341"/>
      <c r="D16" s="341"/>
      <c r="E16" s="341"/>
      <c r="F16" s="341"/>
      <c r="G16" s="341"/>
      <c r="H16" s="341"/>
      <c r="I16" s="342"/>
      <c r="J16" s="343">
        <f t="shared" si="1"/>
        <v>0</v>
      </c>
      <c r="K16" s="344"/>
      <c r="L16" s="341"/>
      <c r="M16" s="341"/>
      <c r="N16" s="342"/>
      <c r="O16" s="343">
        <f t="shared" si="2"/>
        <v>0</v>
      </c>
      <c r="P16" s="344"/>
      <c r="Q16" s="341"/>
      <c r="R16" s="341"/>
      <c r="S16" s="341"/>
      <c r="T16" s="342"/>
      <c r="U16" s="561" t="s">
        <v>336</v>
      </c>
    </row>
    <row r="17" spans="1:21" s="41" customFormat="1" ht="28.5" customHeight="1" thickBot="1" thickTop="1">
      <c r="A17" s="345">
        <f t="shared" si="0"/>
        <v>0</v>
      </c>
      <c r="B17" s="340"/>
      <c r="C17" s="341"/>
      <c r="D17" s="341"/>
      <c r="E17" s="341"/>
      <c r="F17" s="341"/>
      <c r="G17" s="341"/>
      <c r="H17" s="341"/>
      <c r="I17" s="342"/>
      <c r="J17" s="343">
        <f t="shared" si="1"/>
        <v>0</v>
      </c>
      <c r="K17" s="344"/>
      <c r="L17" s="341"/>
      <c r="M17" s="341"/>
      <c r="N17" s="342"/>
      <c r="O17" s="343">
        <f t="shared" si="2"/>
        <v>0</v>
      </c>
      <c r="P17" s="344"/>
      <c r="Q17" s="341"/>
      <c r="R17" s="341"/>
      <c r="S17" s="341"/>
      <c r="T17" s="342"/>
      <c r="U17" s="562" t="s">
        <v>337</v>
      </c>
    </row>
    <row r="18" spans="1:21" s="182" customFormat="1" ht="28.5" customHeight="1" thickBot="1" thickTop="1">
      <c r="A18" s="346">
        <f t="shared" si="0"/>
        <v>0</v>
      </c>
      <c r="B18" s="334"/>
      <c r="C18" s="291"/>
      <c r="D18" s="291"/>
      <c r="E18" s="291"/>
      <c r="F18" s="291"/>
      <c r="G18" s="291"/>
      <c r="H18" s="291"/>
      <c r="I18" s="335"/>
      <c r="J18" s="313">
        <f t="shared" si="1"/>
        <v>0</v>
      </c>
      <c r="K18" s="336"/>
      <c r="L18" s="291"/>
      <c r="M18" s="291"/>
      <c r="N18" s="335"/>
      <c r="O18" s="313">
        <f t="shared" si="2"/>
        <v>0</v>
      </c>
      <c r="P18" s="336"/>
      <c r="Q18" s="291"/>
      <c r="R18" s="291"/>
      <c r="S18" s="291"/>
      <c r="T18" s="335"/>
      <c r="U18" s="561" t="s">
        <v>338</v>
      </c>
    </row>
    <row r="19" spans="1:22" s="142" customFormat="1" ht="28.5" customHeight="1" thickBot="1" thickTop="1">
      <c r="A19" s="347">
        <f t="shared" si="0"/>
        <v>0</v>
      </c>
      <c r="B19" s="323"/>
      <c r="C19" s="324"/>
      <c r="D19" s="324"/>
      <c r="E19" s="324"/>
      <c r="F19" s="324"/>
      <c r="G19" s="324"/>
      <c r="H19" s="324"/>
      <c r="I19" s="325"/>
      <c r="J19" s="326">
        <f t="shared" si="1"/>
        <v>0</v>
      </c>
      <c r="K19" s="327"/>
      <c r="L19" s="324"/>
      <c r="M19" s="324"/>
      <c r="N19" s="325"/>
      <c r="O19" s="326">
        <f t="shared" si="2"/>
        <v>0</v>
      </c>
      <c r="P19" s="327"/>
      <c r="Q19" s="324"/>
      <c r="R19" s="324"/>
      <c r="S19" s="324"/>
      <c r="T19" s="325"/>
      <c r="U19" s="561" t="s">
        <v>340</v>
      </c>
      <c r="V19" s="348"/>
    </row>
    <row r="20" spans="1:21" ht="28.5" customHeight="1" thickBot="1" thickTop="1">
      <c r="A20" s="345">
        <f t="shared" si="0"/>
        <v>0</v>
      </c>
      <c r="B20" s="340"/>
      <c r="C20" s="341"/>
      <c r="D20" s="341"/>
      <c r="E20" s="341"/>
      <c r="F20" s="341"/>
      <c r="G20" s="341"/>
      <c r="H20" s="341"/>
      <c r="I20" s="342"/>
      <c r="J20" s="343">
        <f t="shared" si="1"/>
        <v>0</v>
      </c>
      <c r="K20" s="344"/>
      <c r="L20" s="341"/>
      <c r="M20" s="341"/>
      <c r="N20" s="342"/>
      <c r="O20" s="326">
        <f t="shared" si="2"/>
        <v>0</v>
      </c>
      <c r="P20" s="344"/>
      <c r="Q20" s="341"/>
      <c r="R20" s="341"/>
      <c r="S20" s="341"/>
      <c r="T20" s="342"/>
      <c r="U20" s="558" t="s">
        <v>339</v>
      </c>
    </row>
    <row r="21" spans="1:22" ht="28.5" customHeight="1" thickBot="1" thickTop="1">
      <c r="A21" s="639">
        <f t="shared" si="0"/>
        <v>0</v>
      </c>
      <c r="B21" s="640"/>
      <c r="C21" s="641"/>
      <c r="D21" s="641"/>
      <c r="E21" s="641"/>
      <c r="F21" s="641"/>
      <c r="G21" s="641"/>
      <c r="H21" s="641"/>
      <c r="I21" s="642"/>
      <c r="J21" s="643">
        <f t="shared" si="1"/>
        <v>0</v>
      </c>
      <c r="K21" s="644"/>
      <c r="L21" s="641"/>
      <c r="M21" s="641"/>
      <c r="N21" s="642"/>
      <c r="O21" s="643">
        <f t="shared" si="2"/>
        <v>0</v>
      </c>
      <c r="P21" s="644"/>
      <c r="Q21" s="641"/>
      <c r="R21" s="641"/>
      <c r="S21" s="641"/>
      <c r="T21" s="642"/>
      <c r="U21" s="563" t="s">
        <v>341</v>
      </c>
      <c r="V21" s="349"/>
    </row>
    <row r="22" spans="1:21" ht="25.5" customHeight="1" thickBot="1" thickTop="1">
      <c r="A22" s="350">
        <f t="shared" si="0"/>
        <v>5352172</v>
      </c>
      <c r="B22" s="351">
        <f aca="true" t="shared" si="3" ref="B22:T22">SUM(B10:B21)</f>
        <v>487811</v>
      </c>
      <c r="C22" s="352">
        <f t="shared" si="3"/>
        <v>49681</v>
      </c>
      <c r="D22" s="352">
        <f t="shared" si="3"/>
        <v>98697</v>
      </c>
      <c r="E22" s="352">
        <f t="shared" si="3"/>
        <v>432189</v>
      </c>
      <c r="F22" s="352">
        <f t="shared" si="3"/>
        <v>290511</v>
      </c>
      <c r="G22" s="352">
        <f t="shared" si="3"/>
        <v>23669</v>
      </c>
      <c r="H22" s="352">
        <f t="shared" si="3"/>
        <v>12167</v>
      </c>
      <c r="I22" s="353">
        <f t="shared" si="3"/>
        <v>188623</v>
      </c>
      <c r="J22" s="354">
        <f t="shared" si="3"/>
        <v>1168232</v>
      </c>
      <c r="K22" s="355">
        <f t="shared" si="3"/>
        <v>57339</v>
      </c>
      <c r="L22" s="352">
        <f t="shared" si="3"/>
        <v>1110893</v>
      </c>
      <c r="M22" s="352">
        <f t="shared" si="3"/>
        <v>0</v>
      </c>
      <c r="N22" s="353">
        <f t="shared" si="3"/>
        <v>0</v>
      </c>
      <c r="O22" s="354">
        <f t="shared" si="3"/>
        <v>2600592</v>
      </c>
      <c r="P22" s="355">
        <f t="shared" si="3"/>
        <v>2246320</v>
      </c>
      <c r="Q22" s="775">
        <f t="shared" si="3"/>
        <v>251651</v>
      </c>
      <c r="R22" s="671">
        <f t="shared" si="3"/>
        <v>93670</v>
      </c>
      <c r="S22" s="352">
        <f t="shared" si="3"/>
        <v>7951</v>
      </c>
      <c r="T22" s="353">
        <f t="shared" si="3"/>
        <v>1000</v>
      </c>
      <c r="U22" s="354" t="s">
        <v>30</v>
      </c>
    </row>
    <row r="23" spans="1:21" ht="25.5" customHeight="1" thickBot="1" thickTop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3"/>
    </row>
    <row r="24" spans="1:21" s="777" customFormat="1" ht="34.5" customHeight="1" thickBot="1" thickTop="1">
      <c r="A24" s="316">
        <f aca="true" t="shared" si="4" ref="A24:A35">SUM(B24:I24)+J24+O24</f>
        <v>983266</v>
      </c>
      <c r="B24" s="317">
        <v>27342</v>
      </c>
      <c r="C24" s="318">
        <v>0</v>
      </c>
      <c r="D24" s="318">
        <v>12233</v>
      </c>
      <c r="E24" s="318">
        <v>104413</v>
      </c>
      <c r="F24" s="318">
        <v>42563</v>
      </c>
      <c r="G24" s="318">
        <v>0</v>
      </c>
      <c r="H24" s="318">
        <v>3649</v>
      </c>
      <c r="I24" s="319">
        <v>39489</v>
      </c>
      <c r="J24" s="320">
        <f>SUM(K24:N24)</f>
        <v>292642</v>
      </c>
      <c r="K24" s="321">
        <v>4017</v>
      </c>
      <c r="L24" s="318">
        <v>288625</v>
      </c>
      <c r="M24" s="318">
        <v>0</v>
      </c>
      <c r="N24" s="319">
        <v>0</v>
      </c>
      <c r="O24" s="320">
        <f>SUM(P24+Q24+R24+S24+T24)</f>
        <v>460935</v>
      </c>
      <c r="P24" s="321">
        <v>387300</v>
      </c>
      <c r="Q24" s="318">
        <v>52335</v>
      </c>
      <c r="R24" s="318">
        <v>20000</v>
      </c>
      <c r="S24" s="318">
        <v>0</v>
      </c>
      <c r="T24" s="319">
        <v>1300</v>
      </c>
      <c r="U24" s="558" t="s">
        <v>314</v>
      </c>
    </row>
    <row r="25" spans="1:21" ht="25.5" customHeight="1" thickBot="1" thickTop="1">
      <c r="A25" s="322">
        <f t="shared" si="4"/>
        <v>737830</v>
      </c>
      <c r="B25" s="323">
        <v>53222</v>
      </c>
      <c r="C25" s="324">
        <v>0</v>
      </c>
      <c r="D25" s="324">
        <v>23113</v>
      </c>
      <c r="E25" s="324">
        <v>0</v>
      </c>
      <c r="F25" s="324">
        <v>46059</v>
      </c>
      <c r="G25" s="324">
        <v>0</v>
      </c>
      <c r="H25" s="324">
        <v>347</v>
      </c>
      <c r="I25" s="325">
        <v>16717</v>
      </c>
      <c r="J25" s="326">
        <f aca="true" t="shared" si="5" ref="J25:J35">SUM(K25:N25)</f>
        <v>153693</v>
      </c>
      <c r="K25" s="327">
        <v>6730</v>
      </c>
      <c r="L25" s="324">
        <v>146963</v>
      </c>
      <c r="M25" s="324">
        <v>0</v>
      </c>
      <c r="N25" s="325">
        <v>0</v>
      </c>
      <c r="O25" s="326">
        <f>SUM(P25+Q25+R25+S25+T25)</f>
        <v>444679</v>
      </c>
      <c r="P25" s="327">
        <v>388224</v>
      </c>
      <c r="Q25" s="324">
        <v>40455</v>
      </c>
      <c r="R25" s="324">
        <v>16000</v>
      </c>
      <c r="S25" s="324">
        <v>0</v>
      </c>
      <c r="T25" s="325">
        <v>0</v>
      </c>
      <c r="U25" s="559" t="s">
        <v>315</v>
      </c>
    </row>
    <row r="26" spans="1:21" s="142" customFormat="1" ht="34.5" customHeight="1" thickBot="1" thickTop="1">
      <c r="A26" s="328">
        <f t="shared" si="4"/>
        <v>761783</v>
      </c>
      <c r="B26" s="329">
        <v>69752</v>
      </c>
      <c r="C26" s="290">
        <v>0</v>
      </c>
      <c r="D26" s="290">
        <v>27598</v>
      </c>
      <c r="E26" s="290">
        <v>45024</v>
      </c>
      <c r="F26" s="290">
        <v>51532</v>
      </c>
      <c r="G26" s="290">
        <v>0</v>
      </c>
      <c r="H26" s="290">
        <v>3366</v>
      </c>
      <c r="I26" s="330">
        <v>21359</v>
      </c>
      <c r="J26" s="331">
        <f t="shared" si="5"/>
        <v>223757</v>
      </c>
      <c r="K26" s="332">
        <v>11895</v>
      </c>
      <c r="L26" s="290">
        <v>211862</v>
      </c>
      <c r="M26" s="290">
        <v>0</v>
      </c>
      <c r="N26" s="330">
        <v>0</v>
      </c>
      <c r="O26" s="331">
        <f aca="true" t="shared" si="6" ref="O26:O35">SUM(P26:T26)</f>
        <v>319395</v>
      </c>
      <c r="P26" s="332">
        <v>268462</v>
      </c>
      <c r="Q26" s="290">
        <v>34933</v>
      </c>
      <c r="R26" s="290">
        <v>16000</v>
      </c>
      <c r="S26" s="290">
        <v>0</v>
      </c>
      <c r="T26" s="330">
        <v>0</v>
      </c>
      <c r="U26" s="560" t="s">
        <v>316</v>
      </c>
    </row>
    <row r="27" spans="1:21" s="104" customFormat="1" ht="25.5" customHeight="1" thickBot="1" thickTop="1">
      <c r="A27" s="333">
        <f t="shared" si="4"/>
        <v>772420</v>
      </c>
      <c r="B27" s="334">
        <v>37314</v>
      </c>
      <c r="C27" s="291">
        <v>0</v>
      </c>
      <c r="D27" s="291">
        <v>19071</v>
      </c>
      <c r="E27" s="291">
        <v>90000</v>
      </c>
      <c r="F27" s="291">
        <v>43907</v>
      </c>
      <c r="G27" s="291">
        <v>3082</v>
      </c>
      <c r="H27" s="291">
        <v>3832</v>
      </c>
      <c r="I27" s="335">
        <v>45942</v>
      </c>
      <c r="J27" s="313">
        <f t="shared" si="5"/>
        <v>183107</v>
      </c>
      <c r="K27" s="336">
        <v>7120</v>
      </c>
      <c r="L27" s="291">
        <v>175987</v>
      </c>
      <c r="M27" s="291">
        <v>0</v>
      </c>
      <c r="N27" s="335">
        <v>0</v>
      </c>
      <c r="O27" s="313">
        <f t="shared" si="6"/>
        <v>346165</v>
      </c>
      <c r="P27" s="336">
        <v>306024</v>
      </c>
      <c r="Q27" s="291">
        <v>19141</v>
      </c>
      <c r="R27" s="291">
        <v>21000</v>
      </c>
      <c r="S27" s="291">
        <v>0</v>
      </c>
      <c r="T27" s="335">
        <v>0</v>
      </c>
      <c r="U27" s="561" t="s">
        <v>317</v>
      </c>
    </row>
    <row r="28" spans="1:21" ht="25.5" customHeight="1" thickBot="1" thickTop="1">
      <c r="A28" s="337">
        <f t="shared" si="4"/>
        <v>1016343</v>
      </c>
      <c r="B28" s="334">
        <v>125953</v>
      </c>
      <c r="C28" s="291">
        <v>0</v>
      </c>
      <c r="D28" s="291">
        <v>18098</v>
      </c>
      <c r="E28" s="291">
        <v>60000</v>
      </c>
      <c r="F28" s="291">
        <v>49421</v>
      </c>
      <c r="G28" s="291">
        <v>2131</v>
      </c>
      <c r="H28" s="291">
        <v>450</v>
      </c>
      <c r="I28" s="335">
        <v>23688</v>
      </c>
      <c r="J28" s="313">
        <f t="shared" si="5"/>
        <v>220255</v>
      </c>
      <c r="K28" s="336">
        <v>9591</v>
      </c>
      <c r="L28" s="291">
        <v>210664</v>
      </c>
      <c r="M28" s="291">
        <v>0</v>
      </c>
      <c r="N28" s="335">
        <v>0</v>
      </c>
      <c r="O28" s="313">
        <f t="shared" si="6"/>
        <v>516347</v>
      </c>
      <c r="P28" s="336">
        <v>455279</v>
      </c>
      <c r="Q28" s="291">
        <v>26332</v>
      </c>
      <c r="R28" s="291">
        <v>31376</v>
      </c>
      <c r="S28" s="291">
        <v>3360</v>
      </c>
      <c r="T28" s="335">
        <v>0</v>
      </c>
      <c r="U28" s="561" t="s">
        <v>318</v>
      </c>
    </row>
    <row r="29" spans="1:21" s="105" customFormat="1" ht="25.5" customHeight="1" thickBot="1" thickTop="1">
      <c r="A29" s="338">
        <f t="shared" si="4"/>
        <v>751836</v>
      </c>
      <c r="B29" s="334">
        <v>85089</v>
      </c>
      <c r="C29" s="291">
        <v>0</v>
      </c>
      <c r="D29" s="291">
        <v>9703</v>
      </c>
      <c r="E29" s="291">
        <v>94799</v>
      </c>
      <c r="F29" s="291">
        <v>26106</v>
      </c>
      <c r="G29" s="291">
        <v>0</v>
      </c>
      <c r="H29" s="291">
        <v>318</v>
      </c>
      <c r="I29" s="335">
        <v>14239</v>
      </c>
      <c r="J29" s="313">
        <f t="shared" si="5"/>
        <v>150957</v>
      </c>
      <c r="K29" s="336">
        <v>16712</v>
      </c>
      <c r="L29" s="291">
        <v>134245</v>
      </c>
      <c r="M29" s="291">
        <v>0</v>
      </c>
      <c r="N29" s="335">
        <v>0</v>
      </c>
      <c r="O29" s="313">
        <f t="shared" si="6"/>
        <v>370625</v>
      </c>
      <c r="P29" s="336">
        <v>313978</v>
      </c>
      <c r="Q29" s="291">
        <v>23812</v>
      </c>
      <c r="R29" s="291">
        <v>30299</v>
      </c>
      <c r="S29" s="291">
        <v>2536</v>
      </c>
      <c r="T29" s="335">
        <v>0</v>
      </c>
      <c r="U29" s="561" t="s">
        <v>319</v>
      </c>
    </row>
    <row r="30" spans="1:21" s="106" customFormat="1" ht="25.5" customHeight="1" thickBot="1" thickTop="1">
      <c r="A30" s="339">
        <f t="shared" si="4"/>
        <v>0</v>
      </c>
      <c r="B30" s="340"/>
      <c r="C30" s="341"/>
      <c r="D30" s="341"/>
      <c r="E30" s="341"/>
      <c r="F30" s="341"/>
      <c r="G30" s="341"/>
      <c r="H30" s="341"/>
      <c r="I30" s="342"/>
      <c r="J30" s="343">
        <f t="shared" si="5"/>
        <v>0</v>
      </c>
      <c r="K30" s="344"/>
      <c r="L30" s="341"/>
      <c r="M30" s="341"/>
      <c r="N30" s="342"/>
      <c r="O30" s="343">
        <f t="shared" si="6"/>
        <v>0</v>
      </c>
      <c r="P30" s="344"/>
      <c r="Q30" s="341"/>
      <c r="R30" s="341"/>
      <c r="S30" s="341"/>
      <c r="T30" s="342"/>
      <c r="U30" s="561" t="s">
        <v>320</v>
      </c>
    </row>
    <row r="31" spans="1:21" ht="25.5" customHeight="1" thickBot="1" thickTop="1">
      <c r="A31" s="345">
        <f t="shared" si="4"/>
        <v>0</v>
      </c>
      <c r="B31" s="340"/>
      <c r="C31" s="341"/>
      <c r="D31" s="341"/>
      <c r="E31" s="341"/>
      <c r="F31" s="341"/>
      <c r="G31" s="341"/>
      <c r="H31" s="341"/>
      <c r="I31" s="342"/>
      <c r="J31" s="343">
        <f t="shared" si="5"/>
        <v>0</v>
      </c>
      <c r="K31" s="344"/>
      <c r="L31" s="341"/>
      <c r="M31" s="341"/>
      <c r="N31" s="342"/>
      <c r="O31" s="343">
        <f t="shared" si="6"/>
        <v>0</v>
      </c>
      <c r="P31" s="344"/>
      <c r="Q31" s="341"/>
      <c r="R31" s="341"/>
      <c r="S31" s="341"/>
      <c r="T31" s="342"/>
      <c r="U31" s="562" t="s">
        <v>321</v>
      </c>
    </row>
    <row r="32" spans="1:22" s="178" customFormat="1" ht="25.5" customHeight="1" thickBot="1" thickTop="1">
      <c r="A32" s="346">
        <f t="shared" si="4"/>
        <v>0</v>
      </c>
      <c r="B32" s="334"/>
      <c r="C32" s="291"/>
      <c r="D32" s="291"/>
      <c r="E32" s="291"/>
      <c r="F32" s="291"/>
      <c r="G32" s="291"/>
      <c r="H32" s="291"/>
      <c r="I32" s="335"/>
      <c r="J32" s="313">
        <f t="shared" si="5"/>
        <v>0</v>
      </c>
      <c r="K32" s="336"/>
      <c r="L32" s="291"/>
      <c r="M32" s="291"/>
      <c r="N32" s="335"/>
      <c r="O32" s="313">
        <f t="shared" si="6"/>
        <v>0</v>
      </c>
      <c r="P32" s="336"/>
      <c r="Q32" s="291"/>
      <c r="R32" s="291"/>
      <c r="S32" s="291"/>
      <c r="T32" s="335"/>
      <c r="U32" s="561" t="s">
        <v>322</v>
      </c>
      <c r="V32" s="204"/>
    </row>
    <row r="33" spans="1:22" ht="31.5" customHeight="1" thickBot="1" thickTop="1">
      <c r="A33" s="347">
        <f t="shared" si="4"/>
        <v>0</v>
      </c>
      <c r="B33" s="323"/>
      <c r="C33" s="324"/>
      <c r="D33" s="324"/>
      <c r="E33" s="324"/>
      <c r="F33" s="324"/>
      <c r="G33" s="324"/>
      <c r="H33" s="324"/>
      <c r="I33" s="325"/>
      <c r="J33" s="326">
        <f t="shared" si="5"/>
        <v>0</v>
      </c>
      <c r="K33" s="327"/>
      <c r="L33" s="324"/>
      <c r="M33" s="324"/>
      <c r="N33" s="325"/>
      <c r="O33" s="326">
        <f t="shared" si="6"/>
        <v>0</v>
      </c>
      <c r="P33" s="327"/>
      <c r="Q33" s="324"/>
      <c r="R33" s="324"/>
      <c r="S33" s="324"/>
      <c r="T33" s="325"/>
      <c r="U33" s="561" t="s">
        <v>323</v>
      </c>
      <c r="V33" s="205"/>
    </row>
    <row r="34" spans="1:21" ht="25.5" customHeight="1" thickBot="1" thickTop="1">
      <c r="A34" s="345">
        <f t="shared" si="4"/>
        <v>0</v>
      </c>
      <c r="B34" s="340"/>
      <c r="C34" s="341"/>
      <c r="D34" s="341"/>
      <c r="E34" s="341"/>
      <c r="F34" s="341"/>
      <c r="G34" s="341"/>
      <c r="H34" s="341"/>
      <c r="I34" s="342"/>
      <c r="J34" s="343">
        <f t="shared" si="5"/>
        <v>0</v>
      </c>
      <c r="K34" s="344"/>
      <c r="L34" s="341"/>
      <c r="M34" s="341"/>
      <c r="N34" s="342"/>
      <c r="O34" s="343">
        <f t="shared" si="6"/>
        <v>0</v>
      </c>
      <c r="P34" s="344"/>
      <c r="Q34" s="341"/>
      <c r="R34" s="341"/>
      <c r="S34" s="341"/>
      <c r="T34" s="342"/>
      <c r="U34" s="558" t="s">
        <v>324</v>
      </c>
    </row>
    <row r="35" spans="1:22" s="217" customFormat="1" ht="24.75" customHeight="1" thickBot="1" thickTop="1">
      <c r="A35" s="639">
        <f t="shared" si="4"/>
        <v>0</v>
      </c>
      <c r="B35" s="640"/>
      <c r="C35" s="641"/>
      <c r="D35" s="641"/>
      <c r="E35" s="641"/>
      <c r="F35" s="641"/>
      <c r="G35" s="641"/>
      <c r="H35" s="641"/>
      <c r="I35" s="642"/>
      <c r="J35" s="643">
        <f t="shared" si="5"/>
        <v>0</v>
      </c>
      <c r="K35" s="644"/>
      <c r="L35" s="641"/>
      <c r="M35" s="641"/>
      <c r="N35" s="642"/>
      <c r="O35" s="643">
        <f t="shared" si="6"/>
        <v>0</v>
      </c>
      <c r="P35" s="644"/>
      <c r="Q35" s="641"/>
      <c r="R35" s="641"/>
      <c r="S35" s="641"/>
      <c r="T35" s="642"/>
      <c r="U35" s="563" t="s">
        <v>325</v>
      </c>
      <c r="V35" s="218"/>
    </row>
    <row r="36" spans="1:21" s="777" customFormat="1" ht="25.5" customHeight="1" thickBot="1" thickTop="1">
      <c r="A36" s="354">
        <f>SUM(B36:I36)+J36+O36</f>
        <v>5023478</v>
      </c>
      <c r="B36" s="355">
        <f>SUM(B24:B35)</f>
        <v>398672</v>
      </c>
      <c r="C36" s="352">
        <f aca="true" t="shared" si="7" ref="C36:T36">SUM(C24:C35)</f>
        <v>0</v>
      </c>
      <c r="D36" s="352">
        <f t="shared" si="7"/>
        <v>109816</v>
      </c>
      <c r="E36" s="352">
        <f t="shared" si="7"/>
        <v>394236</v>
      </c>
      <c r="F36" s="352">
        <f t="shared" si="7"/>
        <v>259588</v>
      </c>
      <c r="G36" s="352">
        <f t="shared" si="7"/>
        <v>5213</v>
      </c>
      <c r="H36" s="352">
        <f t="shared" si="7"/>
        <v>11962</v>
      </c>
      <c r="I36" s="353">
        <f t="shared" si="7"/>
        <v>161434</v>
      </c>
      <c r="J36" s="354">
        <f t="shared" si="7"/>
        <v>1224411</v>
      </c>
      <c r="K36" s="355">
        <f t="shared" si="7"/>
        <v>56065</v>
      </c>
      <c r="L36" s="352">
        <f t="shared" si="7"/>
        <v>1168346</v>
      </c>
      <c r="M36" s="352">
        <f t="shared" si="7"/>
        <v>0</v>
      </c>
      <c r="N36" s="353">
        <f t="shared" si="7"/>
        <v>0</v>
      </c>
      <c r="O36" s="354">
        <f t="shared" si="7"/>
        <v>2458146</v>
      </c>
      <c r="P36" s="355">
        <f t="shared" si="7"/>
        <v>2119267</v>
      </c>
      <c r="Q36" s="671">
        <f t="shared" si="7"/>
        <v>197008</v>
      </c>
      <c r="R36" s="352">
        <f t="shared" si="7"/>
        <v>134675</v>
      </c>
      <c r="S36" s="352">
        <f t="shared" si="7"/>
        <v>5896</v>
      </c>
      <c r="T36" s="353">
        <f t="shared" si="7"/>
        <v>1300</v>
      </c>
      <c r="U36" s="778" t="s">
        <v>30</v>
      </c>
    </row>
    <row r="37" spans="1:21" ht="25.5" customHeight="1" thickTop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03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4" zoomScaleNormal="84" zoomScalePageLayoutView="0" workbookViewId="0" topLeftCell="A6">
      <selection activeCell="C16" sqref="C16"/>
    </sheetView>
  </sheetViews>
  <sheetFormatPr defaultColWidth="9.140625" defaultRowHeight="12.75"/>
  <cols>
    <col min="1" max="1" width="12.57421875" style="146" customWidth="1"/>
    <col min="2" max="3" width="12.7109375" style="146" bestFit="1" customWidth="1"/>
    <col min="4" max="4" width="11.00390625" style="146" bestFit="1" customWidth="1"/>
    <col min="5" max="5" width="10.140625" style="146" bestFit="1" customWidth="1"/>
    <col min="6" max="6" width="12.00390625" style="146" bestFit="1" customWidth="1"/>
    <col min="7" max="7" width="14.421875" style="146" bestFit="1" customWidth="1"/>
    <col min="8" max="8" width="12.7109375" style="146" bestFit="1" customWidth="1"/>
    <col min="9" max="9" width="14.421875" style="146" bestFit="1" customWidth="1"/>
    <col min="10" max="10" width="13.8515625" style="146" bestFit="1" customWidth="1"/>
    <col min="11" max="11" width="12.7109375" style="146" bestFit="1" customWidth="1"/>
    <col min="12" max="12" width="17.28125" style="146" customWidth="1"/>
    <col min="13" max="13" width="11.57421875" style="146" bestFit="1" customWidth="1"/>
    <col min="14" max="16384" width="9.140625" style="146" customWidth="1"/>
  </cols>
  <sheetData>
    <row r="1" spans="1:15" ht="18">
      <c r="A1" s="753"/>
      <c r="B1" s="754"/>
      <c r="C1" s="754"/>
      <c r="D1" s="754"/>
      <c r="E1" s="754"/>
      <c r="F1" s="755"/>
      <c r="G1" s="755"/>
      <c r="H1" s="755"/>
      <c r="I1" s="755" t="s">
        <v>348</v>
      </c>
      <c r="J1" s="755"/>
      <c r="K1" s="755"/>
      <c r="L1" s="143"/>
      <c r="M1" s="144"/>
      <c r="N1" s="145"/>
      <c r="O1" s="145"/>
    </row>
    <row r="2" spans="1:12" ht="18.75" thickBot="1">
      <c r="A2" s="756" t="s">
        <v>349</v>
      </c>
      <c r="B2" s="757"/>
      <c r="C2" s="757"/>
      <c r="D2" s="757"/>
      <c r="E2" s="757"/>
      <c r="F2" s="757"/>
      <c r="G2" s="757"/>
      <c r="H2" s="757"/>
      <c r="I2" s="758"/>
      <c r="J2" s="759"/>
      <c r="K2" s="147"/>
      <c r="L2" s="148"/>
    </row>
    <row r="3" spans="1:12" s="150" customFormat="1" ht="16.5" customHeight="1" thickTop="1">
      <c r="A3" s="149"/>
      <c r="B3" s="158"/>
      <c r="C3" s="158"/>
      <c r="D3" s="158"/>
      <c r="E3" s="158"/>
      <c r="F3" s="158"/>
      <c r="G3" s="158"/>
      <c r="H3" s="158"/>
      <c r="I3" s="159"/>
      <c r="J3" s="160" t="s">
        <v>49</v>
      </c>
      <c r="K3" s="158"/>
      <c r="L3" s="161"/>
    </row>
    <row r="4" spans="1:12" s="150" customFormat="1" ht="16.5" customHeight="1">
      <c r="A4" s="151"/>
      <c r="B4" s="162" t="s">
        <v>160</v>
      </c>
      <c r="C4" s="162"/>
      <c r="D4" s="162"/>
      <c r="E4" s="163"/>
      <c r="F4" s="164"/>
      <c r="G4" s="162" t="s">
        <v>159</v>
      </c>
      <c r="H4" s="162"/>
      <c r="I4" s="162"/>
      <c r="J4" s="165"/>
      <c r="K4" s="165"/>
      <c r="L4" s="166"/>
    </row>
    <row r="5" spans="1:12" s="150" customFormat="1" ht="16.5" customHeight="1">
      <c r="A5" s="151"/>
      <c r="B5" s="162" t="s">
        <v>190</v>
      </c>
      <c r="C5" s="162"/>
      <c r="D5" s="162"/>
      <c r="E5" s="163"/>
      <c r="F5" s="164"/>
      <c r="G5" s="162" t="s">
        <v>147</v>
      </c>
      <c r="H5" s="162"/>
      <c r="I5" s="162"/>
      <c r="J5" s="165"/>
      <c r="K5" s="165"/>
      <c r="L5" s="166"/>
    </row>
    <row r="6" spans="1:12" s="150" customFormat="1" ht="18.75">
      <c r="A6" s="167" t="s">
        <v>33</v>
      </c>
      <c r="B6" s="169"/>
      <c r="C6" s="169"/>
      <c r="D6" s="169"/>
      <c r="E6" s="168" t="s">
        <v>50</v>
      </c>
      <c r="F6" s="169"/>
      <c r="G6" s="169"/>
      <c r="H6" s="169"/>
      <c r="I6" s="169"/>
      <c r="J6" s="169"/>
      <c r="K6" s="169"/>
      <c r="L6" s="170"/>
    </row>
    <row r="7" spans="1:12" s="150" customFormat="1" ht="18">
      <c r="A7" s="171" t="s">
        <v>53</v>
      </c>
      <c r="B7" s="172" t="s">
        <v>161</v>
      </c>
      <c r="C7" s="172" t="s">
        <v>56</v>
      </c>
      <c r="D7" s="172" t="s">
        <v>52</v>
      </c>
      <c r="E7" s="172" t="s">
        <v>54</v>
      </c>
      <c r="F7" s="172" t="s">
        <v>55</v>
      </c>
      <c r="G7" s="172" t="s">
        <v>161</v>
      </c>
      <c r="H7" s="172" t="s">
        <v>18</v>
      </c>
      <c r="I7" s="172" t="s">
        <v>57</v>
      </c>
      <c r="J7" s="172" t="s">
        <v>58</v>
      </c>
      <c r="K7" s="172" t="s">
        <v>59</v>
      </c>
      <c r="L7" s="173" t="s">
        <v>12</v>
      </c>
    </row>
    <row r="8" spans="1:12" s="150" customFormat="1" ht="18.75">
      <c r="A8" s="174" t="s">
        <v>25</v>
      </c>
      <c r="B8" s="175" t="s">
        <v>30</v>
      </c>
      <c r="C8" s="175"/>
      <c r="D8" s="175" t="s">
        <v>119</v>
      </c>
      <c r="E8" s="175" t="s">
        <v>60</v>
      </c>
      <c r="F8" s="175"/>
      <c r="G8" s="176" t="s">
        <v>25</v>
      </c>
      <c r="H8" s="176"/>
      <c r="I8" s="176"/>
      <c r="J8" s="176"/>
      <c r="K8" s="176"/>
      <c r="L8" s="177"/>
    </row>
    <row r="9" spans="1:12" s="150" customFormat="1" ht="19.5" thickBot="1">
      <c r="A9" s="174" t="s">
        <v>62</v>
      </c>
      <c r="B9" s="175" t="s">
        <v>28</v>
      </c>
      <c r="C9" s="175" t="s">
        <v>28</v>
      </c>
      <c r="D9" s="229" t="s">
        <v>61</v>
      </c>
      <c r="E9" s="229" t="s">
        <v>63</v>
      </c>
      <c r="F9" s="230" t="s">
        <v>64</v>
      </c>
      <c r="G9" s="231" t="s">
        <v>147</v>
      </c>
      <c r="H9" s="232" t="s">
        <v>119</v>
      </c>
      <c r="I9" s="231" t="s">
        <v>65</v>
      </c>
      <c r="J9" s="231" t="s">
        <v>66</v>
      </c>
      <c r="K9" s="231" t="s">
        <v>67</v>
      </c>
      <c r="L9" s="578" t="s">
        <v>29</v>
      </c>
    </row>
    <row r="10" spans="1:12" s="202" customFormat="1" ht="24.75" customHeight="1" thickBot="1" thickTop="1">
      <c r="A10" s="580">
        <f aca="true" t="shared" si="0" ref="A10:A21">SUM(B10+G10)</f>
        <v>374433</v>
      </c>
      <c r="B10" s="579">
        <f>SUM(C10:F10)</f>
        <v>58022</v>
      </c>
      <c r="C10" s="579">
        <v>45037</v>
      </c>
      <c r="D10" s="579">
        <v>10335</v>
      </c>
      <c r="E10" s="579">
        <v>2650</v>
      </c>
      <c r="F10" s="579">
        <v>0</v>
      </c>
      <c r="G10" s="579">
        <f aca="true" t="shared" si="1" ref="G10:G21">SUM(H10:K10)</f>
        <v>316411</v>
      </c>
      <c r="H10" s="579">
        <v>0</v>
      </c>
      <c r="I10" s="579">
        <v>0</v>
      </c>
      <c r="J10" s="579">
        <v>176750</v>
      </c>
      <c r="K10" s="579">
        <v>139661</v>
      </c>
      <c r="L10" s="558" t="s">
        <v>330</v>
      </c>
    </row>
    <row r="11" spans="1:15" s="150" customFormat="1" ht="20.25" thickBot="1" thickTop="1">
      <c r="A11" s="581">
        <f t="shared" si="0"/>
        <v>454850</v>
      </c>
      <c r="B11" s="579">
        <f>SUM(C11:F11)</f>
        <v>57527</v>
      </c>
      <c r="C11" s="571">
        <v>42456</v>
      </c>
      <c r="D11" s="571">
        <v>11560</v>
      </c>
      <c r="E11" s="571">
        <v>3511</v>
      </c>
      <c r="F11" s="571">
        <v>0</v>
      </c>
      <c r="G11" s="571">
        <f t="shared" si="1"/>
        <v>397323</v>
      </c>
      <c r="H11" s="571">
        <v>0</v>
      </c>
      <c r="I11" s="571">
        <v>0</v>
      </c>
      <c r="J11" s="571">
        <v>155850</v>
      </c>
      <c r="K11" s="571">
        <v>241473</v>
      </c>
      <c r="L11" s="559" t="s">
        <v>331</v>
      </c>
      <c r="O11" s="150" t="s">
        <v>4</v>
      </c>
    </row>
    <row r="12" spans="1:17" s="248" customFormat="1" ht="24.75" customHeight="1" thickBot="1" thickTop="1">
      <c r="A12" s="582">
        <f t="shared" si="0"/>
        <v>443529</v>
      </c>
      <c r="B12" s="399">
        <f aca="true" t="shared" si="2" ref="B12:B21">SUM(C12:F12)</f>
        <v>80989</v>
      </c>
      <c r="C12" s="400">
        <v>63838</v>
      </c>
      <c r="D12" s="400">
        <v>11904</v>
      </c>
      <c r="E12" s="400">
        <v>5247</v>
      </c>
      <c r="F12" s="401">
        <v>0</v>
      </c>
      <c r="G12" s="399">
        <f t="shared" si="1"/>
        <v>362540</v>
      </c>
      <c r="H12" s="400">
        <v>0</v>
      </c>
      <c r="I12" s="400">
        <v>0</v>
      </c>
      <c r="J12" s="400">
        <v>181660</v>
      </c>
      <c r="K12" s="401">
        <v>180880</v>
      </c>
      <c r="L12" s="560" t="s">
        <v>332</v>
      </c>
      <c r="Q12" s="249"/>
    </row>
    <row r="13" spans="1:12" s="152" customFormat="1" ht="20.25" thickBot="1" thickTop="1">
      <c r="A13" s="581">
        <f t="shared" si="0"/>
        <v>375242</v>
      </c>
      <c r="B13" s="571">
        <f t="shared" si="2"/>
        <v>147189</v>
      </c>
      <c r="C13" s="571">
        <v>131902</v>
      </c>
      <c r="D13" s="571">
        <v>10642</v>
      </c>
      <c r="E13" s="571">
        <v>4645</v>
      </c>
      <c r="F13" s="571">
        <v>0</v>
      </c>
      <c r="G13" s="571">
        <f t="shared" si="1"/>
        <v>228053</v>
      </c>
      <c r="H13" s="571">
        <v>0</v>
      </c>
      <c r="I13" s="571">
        <v>0</v>
      </c>
      <c r="J13" s="571">
        <v>122480</v>
      </c>
      <c r="K13" s="571">
        <v>105573</v>
      </c>
      <c r="L13" s="561" t="s">
        <v>333</v>
      </c>
    </row>
    <row r="14" spans="1:12" ht="20.25" thickBot="1" thickTop="1">
      <c r="A14" s="581">
        <f t="shared" si="0"/>
        <v>298701</v>
      </c>
      <c r="B14" s="571">
        <f t="shared" si="2"/>
        <v>56710</v>
      </c>
      <c r="C14" s="571">
        <v>44366</v>
      </c>
      <c r="D14" s="571">
        <v>9140</v>
      </c>
      <c r="E14" s="571">
        <v>3204</v>
      </c>
      <c r="F14" s="571">
        <v>0</v>
      </c>
      <c r="G14" s="571">
        <f t="shared" si="1"/>
        <v>241991</v>
      </c>
      <c r="H14" s="571">
        <v>0</v>
      </c>
      <c r="I14" s="571">
        <v>0</v>
      </c>
      <c r="J14" s="571">
        <v>89300</v>
      </c>
      <c r="K14" s="571">
        <v>152691</v>
      </c>
      <c r="L14" s="561" t="s">
        <v>334</v>
      </c>
    </row>
    <row r="15" spans="1:19" ht="20.25" thickBot="1" thickTop="1">
      <c r="A15" s="581">
        <f t="shared" si="0"/>
        <v>491810</v>
      </c>
      <c r="B15" s="571">
        <f t="shared" si="2"/>
        <v>124656</v>
      </c>
      <c r="C15" s="571">
        <v>37469</v>
      </c>
      <c r="D15" s="571">
        <v>4933</v>
      </c>
      <c r="E15" s="571">
        <v>82254</v>
      </c>
      <c r="F15" s="571">
        <v>0</v>
      </c>
      <c r="G15" s="571">
        <f t="shared" si="1"/>
        <v>367154</v>
      </c>
      <c r="H15" s="571">
        <v>0</v>
      </c>
      <c r="I15" s="571">
        <v>0</v>
      </c>
      <c r="J15" s="571">
        <v>269070</v>
      </c>
      <c r="K15" s="571">
        <v>98084</v>
      </c>
      <c r="L15" s="561" t="s">
        <v>335</v>
      </c>
      <c r="M15" s="153"/>
      <c r="N15" s="153"/>
      <c r="O15" s="153"/>
      <c r="P15" s="153"/>
      <c r="Q15" s="153"/>
      <c r="R15" s="153"/>
      <c r="S15" s="153"/>
    </row>
    <row r="16" spans="1:19" ht="20.25" thickBot="1" thickTop="1">
      <c r="A16" s="583">
        <f t="shared" si="0"/>
        <v>0</v>
      </c>
      <c r="B16" s="572">
        <f t="shared" si="2"/>
        <v>0</v>
      </c>
      <c r="C16" s="572"/>
      <c r="D16" s="572"/>
      <c r="E16" s="572"/>
      <c r="F16" s="572"/>
      <c r="G16" s="572">
        <f t="shared" si="1"/>
        <v>0</v>
      </c>
      <c r="H16" s="572"/>
      <c r="I16" s="572"/>
      <c r="J16" s="572"/>
      <c r="K16" s="572"/>
      <c r="L16" s="561" t="s">
        <v>336</v>
      </c>
      <c r="M16" s="153"/>
      <c r="N16" s="153"/>
      <c r="O16" s="153"/>
      <c r="P16" s="153"/>
      <c r="Q16" s="153"/>
      <c r="R16" s="153"/>
      <c r="S16" s="153"/>
    </row>
    <row r="17" spans="1:19" ht="20.25" thickBot="1" thickTop="1">
      <c r="A17" s="583">
        <f t="shared" si="0"/>
        <v>0</v>
      </c>
      <c r="B17" s="572">
        <f t="shared" si="2"/>
        <v>0</v>
      </c>
      <c r="C17" s="572"/>
      <c r="D17" s="572"/>
      <c r="E17" s="572"/>
      <c r="F17" s="572"/>
      <c r="G17" s="572">
        <f t="shared" si="1"/>
        <v>0</v>
      </c>
      <c r="H17" s="572"/>
      <c r="I17" s="572"/>
      <c r="J17" s="572"/>
      <c r="K17" s="572"/>
      <c r="L17" s="562" t="s">
        <v>337</v>
      </c>
      <c r="M17" s="153"/>
      <c r="N17" s="153"/>
      <c r="O17" s="153"/>
      <c r="P17" s="153"/>
      <c r="Q17" s="153"/>
      <c r="R17" s="153"/>
      <c r="S17" s="153"/>
    </row>
    <row r="18" spans="1:19" ht="20.25" thickBot="1" thickTop="1">
      <c r="A18" s="581">
        <f t="shared" si="0"/>
        <v>0</v>
      </c>
      <c r="B18" s="571">
        <f t="shared" si="2"/>
        <v>0</v>
      </c>
      <c r="C18" s="571"/>
      <c r="D18" s="571"/>
      <c r="E18" s="571"/>
      <c r="F18" s="571"/>
      <c r="G18" s="571">
        <f t="shared" si="1"/>
        <v>0</v>
      </c>
      <c r="H18" s="571"/>
      <c r="I18" s="577"/>
      <c r="J18" s="571"/>
      <c r="K18" s="571"/>
      <c r="L18" s="561" t="s">
        <v>338</v>
      </c>
      <c r="M18" s="153"/>
      <c r="N18" s="153"/>
      <c r="O18" s="153"/>
      <c r="P18" s="153"/>
      <c r="Q18" s="153"/>
      <c r="R18" s="153"/>
      <c r="S18" s="153"/>
    </row>
    <row r="19" spans="1:19" ht="19.5" customHeight="1" thickBot="1" thickTop="1">
      <c r="A19" s="581">
        <f t="shared" si="0"/>
        <v>0</v>
      </c>
      <c r="B19" s="571">
        <f t="shared" si="2"/>
        <v>0</v>
      </c>
      <c r="C19" s="571"/>
      <c r="D19" s="571"/>
      <c r="E19" s="571"/>
      <c r="F19" s="571"/>
      <c r="G19" s="571">
        <f t="shared" si="1"/>
        <v>0</v>
      </c>
      <c r="H19" s="571"/>
      <c r="I19" s="571"/>
      <c r="J19" s="571"/>
      <c r="K19" s="571"/>
      <c r="L19" s="561" t="s">
        <v>340</v>
      </c>
      <c r="M19" s="200"/>
      <c r="N19" s="153"/>
      <c r="O19" s="153"/>
      <c r="P19" s="153"/>
      <c r="Q19" s="153"/>
      <c r="R19" s="153"/>
      <c r="S19" s="153"/>
    </row>
    <row r="20" spans="1:19" ht="20.25" thickBot="1" thickTop="1">
      <c r="A20" s="584">
        <f t="shared" si="0"/>
        <v>0</v>
      </c>
      <c r="B20" s="572">
        <f t="shared" si="2"/>
        <v>0</v>
      </c>
      <c r="C20" s="572"/>
      <c r="D20" s="572"/>
      <c r="E20" s="572"/>
      <c r="F20" s="572"/>
      <c r="G20" s="572">
        <f t="shared" si="1"/>
        <v>0</v>
      </c>
      <c r="H20" s="572"/>
      <c r="I20" s="572"/>
      <c r="J20" s="572"/>
      <c r="K20" s="572"/>
      <c r="L20" s="558" t="s">
        <v>339</v>
      </c>
      <c r="M20" s="153"/>
      <c r="N20" s="153"/>
      <c r="O20" s="153"/>
      <c r="P20" s="153"/>
      <c r="Q20" s="153"/>
      <c r="R20" s="153"/>
      <c r="S20" s="153"/>
    </row>
    <row r="21" spans="1:19" s="202" customFormat="1" ht="24.75" customHeight="1" thickBot="1" thickTop="1">
      <c r="A21" s="585">
        <f t="shared" si="0"/>
        <v>0</v>
      </c>
      <c r="B21" s="573">
        <f t="shared" si="2"/>
        <v>0</v>
      </c>
      <c r="C21" s="573"/>
      <c r="D21" s="573"/>
      <c r="E21" s="573"/>
      <c r="F21" s="573"/>
      <c r="G21" s="573">
        <f t="shared" si="1"/>
        <v>0</v>
      </c>
      <c r="H21" s="573"/>
      <c r="I21" s="573"/>
      <c r="J21" s="573"/>
      <c r="K21" s="573"/>
      <c r="L21" s="563" t="s">
        <v>341</v>
      </c>
      <c r="M21" s="216"/>
      <c r="N21" s="201"/>
      <c r="O21" s="201"/>
      <c r="P21" s="201"/>
      <c r="Q21" s="201"/>
      <c r="R21" s="201"/>
      <c r="S21" s="201"/>
    </row>
    <row r="22" spans="1:19" ht="20.25" thickBot="1" thickTop="1">
      <c r="A22" s="574">
        <f aca="true" t="shared" si="3" ref="A22:K22">SUM(A10:A21)</f>
        <v>2438565</v>
      </c>
      <c r="B22" s="574">
        <f t="shared" si="3"/>
        <v>525093</v>
      </c>
      <c r="C22" s="574">
        <f t="shared" si="3"/>
        <v>365068</v>
      </c>
      <c r="D22" s="574">
        <f t="shared" si="3"/>
        <v>58514</v>
      </c>
      <c r="E22" s="574">
        <f t="shared" si="3"/>
        <v>101511</v>
      </c>
      <c r="F22" s="574">
        <f t="shared" si="3"/>
        <v>0</v>
      </c>
      <c r="G22" s="574">
        <f t="shared" si="3"/>
        <v>1913472</v>
      </c>
      <c r="H22" s="574">
        <f t="shared" si="3"/>
        <v>0</v>
      </c>
      <c r="I22" s="574">
        <f t="shared" si="3"/>
        <v>0</v>
      </c>
      <c r="J22" s="574">
        <f t="shared" si="3"/>
        <v>995110</v>
      </c>
      <c r="K22" s="574">
        <f t="shared" si="3"/>
        <v>918362</v>
      </c>
      <c r="L22" s="574" t="s">
        <v>30</v>
      </c>
      <c r="M22" s="153"/>
      <c r="N22" s="153"/>
      <c r="O22" s="153"/>
      <c r="P22" s="153"/>
      <c r="Q22" s="153"/>
      <c r="R22" s="153"/>
      <c r="S22" s="153"/>
    </row>
    <row r="23" spans="1:19" ht="20.25" thickBot="1" thickTop="1">
      <c r="A23" s="575" t="s">
        <v>4</v>
      </c>
      <c r="B23" s="576"/>
      <c r="C23" s="576"/>
      <c r="D23" s="576"/>
      <c r="E23" s="576"/>
      <c r="F23" s="576"/>
      <c r="G23" s="576"/>
      <c r="H23" s="93"/>
      <c r="I23" s="93"/>
      <c r="J23" s="93"/>
      <c r="K23" s="93"/>
      <c r="L23" s="154"/>
      <c r="M23" s="153"/>
      <c r="N23" s="153"/>
      <c r="O23" s="153"/>
      <c r="P23" s="153"/>
      <c r="Q23" s="153"/>
      <c r="R23" s="153"/>
      <c r="S23" s="153"/>
    </row>
    <row r="24" spans="1:19" ht="20.25" thickBot="1" thickTop="1">
      <c r="A24" s="580">
        <f aca="true" t="shared" si="4" ref="A24:A35">SUM(B24+G24)</f>
        <v>483921</v>
      </c>
      <c r="B24" s="579">
        <f>SUM(C24:F24)</f>
        <v>55240</v>
      </c>
      <c r="C24" s="579">
        <v>49719</v>
      </c>
      <c r="D24" s="579">
        <v>5371</v>
      </c>
      <c r="E24" s="579">
        <v>150</v>
      </c>
      <c r="F24" s="579">
        <v>0</v>
      </c>
      <c r="G24" s="579">
        <f aca="true" t="shared" si="5" ref="G24:G35">SUM(H24:K24)</f>
        <v>428681</v>
      </c>
      <c r="H24" s="579">
        <v>0</v>
      </c>
      <c r="I24" s="579">
        <v>107913</v>
      </c>
      <c r="J24" s="579">
        <v>142985</v>
      </c>
      <c r="K24" s="579">
        <v>177783</v>
      </c>
      <c r="L24" s="558" t="s">
        <v>314</v>
      </c>
      <c r="M24" s="153"/>
      <c r="N24" s="153"/>
      <c r="O24" s="153"/>
      <c r="P24" s="153"/>
      <c r="Q24" s="153"/>
      <c r="R24" s="153"/>
      <c r="S24" s="153"/>
    </row>
    <row r="25" spans="1:19" s="150" customFormat="1" ht="20.25" thickBot="1" thickTop="1">
      <c r="A25" s="581">
        <f t="shared" si="4"/>
        <v>586458</v>
      </c>
      <c r="B25" s="579">
        <f>SUM(C25:F25)</f>
        <v>62266</v>
      </c>
      <c r="C25" s="571">
        <v>56485</v>
      </c>
      <c r="D25" s="571">
        <v>4853</v>
      </c>
      <c r="E25" s="571">
        <v>928</v>
      </c>
      <c r="F25" s="571">
        <v>0</v>
      </c>
      <c r="G25" s="571">
        <f t="shared" si="5"/>
        <v>524192</v>
      </c>
      <c r="H25" s="571">
        <v>0</v>
      </c>
      <c r="I25" s="571">
        <v>145732</v>
      </c>
      <c r="J25" s="571">
        <v>213190</v>
      </c>
      <c r="K25" s="571">
        <v>165270</v>
      </c>
      <c r="L25" s="559" t="s">
        <v>315</v>
      </c>
      <c r="M25" s="155"/>
      <c r="N25" s="155"/>
      <c r="O25" s="155"/>
      <c r="P25" s="155"/>
      <c r="Q25" s="155"/>
      <c r="R25" s="155"/>
      <c r="S25" s="155"/>
    </row>
    <row r="26" spans="1:19" s="248" customFormat="1" ht="24.75" customHeight="1" thickBot="1" thickTop="1">
      <c r="A26" s="582">
        <f t="shared" si="4"/>
        <v>403961</v>
      </c>
      <c r="B26" s="399">
        <f aca="true" t="shared" si="6" ref="B26:B35">SUM(C26:F26)</f>
        <v>67102</v>
      </c>
      <c r="C26" s="400">
        <v>57772</v>
      </c>
      <c r="D26" s="400">
        <v>6435</v>
      </c>
      <c r="E26" s="400">
        <v>2895</v>
      </c>
      <c r="F26" s="401">
        <v>0</v>
      </c>
      <c r="G26" s="399">
        <f t="shared" si="5"/>
        <v>336859</v>
      </c>
      <c r="H26" s="400">
        <v>0</v>
      </c>
      <c r="I26" s="400">
        <v>63300</v>
      </c>
      <c r="J26" s="400">
        <v>104730</v>
      </c>
      <c r="K26" s="401">
        <v>168829</v>
      </c>
      <c r="L26" s="560" t="s">
        <v>316</v>
      </c>
      <c r="M26" s="247"/>
      <c r="N26" s="247"/>
      <c r="O26" s="247"/>
      <c r="P26" s="247"/>
      <c r="Q26" s="247"/>
      <c r="R26" s="247"/>
      <c r="S26" s="247"/>
    </row>
    <row r="27" spans="1:19" s="152" customFormat="1" ht="20.25" thickBot="1" thickTop="1">
      <c r="A27" s="581">
        <f t="shared" si="4"/>
        <v>371876</v>
      </c>
      <c r="B27" s="571">
        <f t="shared" si="6"/>
        <v>55449</v>
      </c>
      <c r="C27" s="571">
        <v>48676</v>
      </c>
      <c r="D27" s="571">
        <v>6011</v>
      </c>
      <c r="E27" s="571">
        <v>762</v>
      </c>
      <c r="F27" s="571">
        <v>0</v>
      </c>
      <c r="G27" s="571">
        <f t="shared" si="5"/>
        <v>316427</v>
      </c>
      <c r="H27" s="571">
        <v>0</v>
      </c>
      <c r="I27" s="571">
        <v>74117</v>
      </c>
      <c r="J27" s="571">
        <v>159500</v>
      </c>
      <c r="K27" s="571">
        <v>82810</v>
      </c>
      <c r="L27" s="561" t="s">
        <v>317</v>
      </c>
      <c r="M27" s="155"/>
      <c r="N27" s="155"/>
      <c r="O27" s="155"/>
      <c r="P27" s="155"/>
      <c r="Q27" s="155"/>
      <c r="R27" s="155"/>
      <c r="S27" s="155"/>
    </row>
    <row r="28" spans="1:19" ht="20.25" thickBot="1" thickTop="1">
      <c r="A28" s="581">
        <f t="shared" si="4"/>
        <v>331516</v>
      </c>
      <c r="B28" s="571">
        <f t="shared" si="6"/>
        <v>63196</v>
      </c>
      <c r="C28" s="571">
        <v>50671</v>
      </c>
      <c r="D28" s="571">
        <v>9509</v>
      </c>
      <c r="E28" s="571">
        <v>3016</v>
      </c>
      <c r="F28" s="571">
        <v>0</v>
      </c>
      <c r="G28" s="571">
        <f t="shared" si="5"/>
        <v>268320</v>
      </c>
      <c r="H28" s="571">
        <v>0</v>
      </c>
      <c r="I28" s="571">
        <v>0</v>
      </c>
      <c r="J28" s="571">
        <v>140090</v>
      </c>
      <c r="K28" s="571">
        <v>128230</v>
      </c>
      <c r="L28" s="561" t="s">
        <v>318</v>
      </c>
      <c r="M28" s="153"/>
      <c r="N28" s="153"/>
      <c r="O28" s="153"/>
      <c r="P28" s="153"/>
      <c r="Q28" s="153"/>
      <c r="R28" s="153"/>
      <c r="S28" s="153"/>
    </row>
    <row r="29" spans="1:19" ht="20.25" thickBot="1" thickTop="1">
      <c r="A29" s="581">
        <f t="shared" si="4"/>
        <v>395651</v>
      </c>
      <c r="B29" s="571">
        <f t="shared" si="6"/>
        <v>113758</v>
      </c>
      <c r="C29" s="571">
        <v>36869</v>
      </c>
      <c r="D29" s="571">
        <v>5193</v>
      </c>
      <c r="E29" s="571">
        <v>71455</v>
      </c>
      <c r="F29" s="571">
        <v>241</v>
      </c>
      <c r="G29" s="571">
        <f t="shared" si="5"/>
        <v>281893</v>
      </c>
      <c r="H29" s="571">
        <v>0</v>
      </c>
      <c r="I29" s="571">
        <v>0</v>
      </c>
      <c r="J29" s="571">
        <v>173695</v>
      </c>
      <c r="K29" s="571">
        <v>108198</v>
      </c>
      <c r="L29" s="561" t="s">
        <v>319</v>
      </c>
      <c r="M29" s="153"/>
      <c r="N29" s="153"/>
      <c r="O29" s="153"/>
      <c r="P29" s="153"/>
      <c r="Q29" s="153"/>
      <c r="R29" s="153"/>
      <c r="S29" s="153"/>
    </row>
    <row r="30" spans="1:19" ht="20.25" thickBot="1" thickTop="1">
      <c r="A30" s="583">
        <f t="shared" si="4"/>
        <v>0</v>
      </c>
      <c r="B30" s="572">
        <f t="shared" si="6"/>
        <v>0</v>
      </c>
      <c r="C30" s="572"/>
      <c r="D30" s="572"/>
      <c r="E30" s="572"/>
      <c r="F30" s="572"/>
      <c r="G30" s="572">
        <f t="shared" si="5"/>
        <v>0</v>
      </c>
      <c r="H30" s="572"/>
      <c r="I30" s="572"/>
      <c r="J30" s="572"/>
      <c r="K30" s="572"/>
      <c r="L30" s="561" t="s">
        <v>320</v>
      </c>
      <c r="M30" s="153"/>
      <c r="N30" s="153"/>
      <c r="O30" s="153"/>
      <c r="P30" s="153"/>
      <c r="Q30" s="153"/>
      <c r="R30" s="153"/>
      <c r="S30" s="153"/>
    </row>
    <row r="31" spans="1:19" ht="20.25" thickBot="1" thickTop="1">
      <c r="A31" s="583">
        <f t="shared" si="4"/>
        <v>0</v>
      </c>
      <c r="B31" s="572">
        <f t="shared" si="6"/>
        <v>0</v>
      </c>
      <c r="C31" s="572"/>
      <c r="D31" s="572"/>
      <c r="E31" s="572"/>
      <c r="F31" s="572"/>
      <c r="G31" s="572">
        <f t="shared" si="5"/>
        <v>0</v>
      </c>
      <c r="H31" s="572"/>
      <c r="I31" s="572"/>
      <c r="J31" s="572"/>
      <c r="K31" s="572"/>
      <c r="L31" s="562" t="s">
        <v>321</v>
      </c>
      <c r="M31" s="153"/>
      <c r="N31" s="153"/>
      <c r="O31" s="153"/>
      <c r="P31" s="153"/>
      <c r="Q31" s="153"/>
      <c r="R31" s="153"/>
      <c r="S31" s="153"/>
    </row>
    <row r="32" spans="1:19" s="150" customFormat="1" ht="20.25" thickBot="1" thickTop="1">
      <c r="A32" s="581">
        <f t="shared" si="4"/>
        <v>0</v>
      </c>
      <c r="B32" s="571">
        <f t="shared" si="6"/>
        <v>0</v>
      </c>
      <c r="C32" s="571"/>
      <c r="D32" s="571"/>
      <c r="E32" s="571"/>
      <c r="F32" s="571"/>
      <c r="G32" s="571">
        <f t="shared" si="5"/>
        <v>0</v>
      </c>
      <c r="H32" s="571"/>
      <c r="I32" s="577"/>
      <c r="J32" s="571"/>
      <c r="K32" s="571"/>
      <c r="L32" s="561" t="s">
        <v>322</v>
      </c>
      <c r="M32" s="155"/>
      <c r="N32" s="155"/>
      <c r="O32" s="155"/>
      <c r="P32" s="155"/>
      <c r="Q32" s="155"/>
      <c r="R32" s="155"/>
      <c r="S32" s="155"/>
    </row>
    <row r="33" spans="1:19" s="150" customFormat="1" ht="24.75" customHeight="1" thickBot="1" thickTop="1">
      <c r="A33" s="581">
        <f t="shared" si="4"/>
        <v>0</v>
      </c>
      <c r="B33" s="571">
        <f t="shared" si="6"/>
        <v>0</v>
      </c>
      <c r="C33" s="571"/>
      <c r="D33" s="571"/>
      <c r="E33" s="571"/>
      <c r="F33" s="571"/>
      <c r="G33" s="571">
        <f t="shared" si="5"/>
        <v>0</v>
      </c>
      <c r="H33" s="571"/>
      <c r="I33" s="571"/>
      <c r="J33" s="571"/>
      <c r="K33" s="571"/>
      <c r="L33" s="561" t="s">
        <v>323</v>
      </c>
      <c r="M33" s="203"/>
      <c r="N33" s="155"/>
      <c r="O33" s="155"/>
      <c r="P33" s="155"/>
      <c r="Q33" s="155"/>
      <c r="R33" s="155"/>
      <c r="S33" s="155"/>
    </row>
    <row r="34" spans="1:19" ht="24.75" customHeight="1" thickBot="1" thickTop="1">
      <c r="A34" s="584">
        <f t="shared" si="4"/>
        <v>0</v>
      </c>
      <c r="B34" s="572">
        <f t="shared" si="6"/>
        <v>0</v>
      </c>
      <c r="C34" s="572"/>
      <c r="D34" s="572"/>
      <c r="E34" s="572"/>
      <c r="F34" s="572"/>
      <c r="G34" s="572">
        <f t="shared" si="5"/>
        <v>0</v>
      </c>
      <c r="H34" s="572"/>
      <c r="I34" s="572"/>
      <c r="J34" s="572"/>
      <c r="K34" s="572"/>
      <c r="L34" s="558" t="s">
        <v>324</v>
      </c>
      <c r="M34" s="153"/>
      <c r="N34" s="153"/>
      <c r="O34" s="153"/>
      <c r="P34" s="153"/>
      <c r="Q34" s="153"/>
      <c r="R34" s="153"/>
      <c r="S34" s="153"/>
    </row>
    <row r="35" spans="1:19" s="227" customFormat="1" ht="24.75" customHeight="1" thickBot="1" thickTop="1">
      <c r="A35" s="585">
        <f t="shared" si="4"/>
        <v>0</v>
      </c>
      <c r="B35" s="573">
        <f t="shared" si="6"/>
        <v>0</v>
      </c>
      <c r="C35" s="573"/>
      <c r="D35" s="573"/>
      <c r="E35" s="573"/>
      <c r="F35" s="573"/>
      <c r="G35" s="573">
        <f t="shared" si="5"/>
        <v>0</v>
      </c>
      <c r="H35" s="573"/>
      <c r="I35" s="573"/>
      <c r="J35" s="573"/>
      <c r="K35" s="573"/>
      <c r="L35" s="563" t="s">
        <v>325</v>
      </c>
      <c r="M35" s="233"/>
      <c r="N35" s="226"/>
      <c r="O35" s="226"/>
      <c r="P35" s="226"/>
      <c r="Q35" s="226"/>
      <c r="R35" s="226"/>
      <c r="S35" s="226"/>
    </row>
    <row r="36" spans="1:19" ht="20.25" thickBot="1" thickTop="1">
      <c r="A36" s="403">
        <f aca="true" t="shared" si="7" ref="A36:K36">SUM(A24:A35)</f>
        <v>2573383</v>
      </c>
      <c r="B36" s="403">
        <f t="shared" si="7"/>
        <v>417011</v>
      </c>
      <c r="C36" s="403">
        <f t="shared" si="7"/>
        <v>300192</v>
      </c>
      <c r="D36" s="403">
        <f t="shared" si="7"/>
        <v>37372</v>
      </c>
      <c r="E36" s="403">
        <f t="shared" si="7"/>
        <v>79206</v>
      </c>
      <c r="F36" s="403">
        <f t="shared" si="7"/>
        <v>241</v>
      </c>
      <c r="G36" s="403">
        <f t="shared" si="7"/>
        <v>2156372</v>
      </c>
      <c r="H36" s="403">
        <f t="shared" si="7"/>
        <v>0</v>
      </c>
      <c r="I36" s="403">
        <f t="shared" si="7"/>
        <v>391062</v>
      </c>
      <c r="J36" s="403">
        <f t="shared" si="7"/>
        <v>934190</v>
      </c>
      <c r="K36" s="403">
        <f t="shared" si="7"/>
        <v>831120</v>
      </c>
      <c r="L36" s="403" t="s">
        <v>30</v>
      </c>
      <c r="M36" s="153"/>
      <c r="N36" s="153"/>
      <c r="O36" s="153"/>
      <c r="P36" s="153"/>
      <c r="Q36" s="153"/>
      <c r="R36" s="153"/>
      <c r="S36" s="153"/>
    </row>
    <row r="37" spans="1:19" ht="18.75" thickTop="1">
      <c r="A37" s="156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</row>
    <row r="38" spans="1:19" ht="19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44"/>
      <c r="N38" s="145"/>
      <c r="O38" s="145"/>
      <c r="P38" s="157"/>
      <c r="Q38" s="153"/>
      <c r="R38" s="153"/>
      <c r="S38" s="153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36"/>
  <sheetViews>
    <sheetView showGridLines="0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4.00390625" style="58" customWidth="1"/>
    <col min="2" max="2" width="14.7109375" style="58" customWidth="1"/>
    <col min="3" max="3" width="12.7109375" style="58" customWidth="1"/>
    <col min="4" max="4" width="10.421875" style="58" bestFit="1" customWidth="1"/>
    <col min="5" max="5" width="10.57421875" style="58" customWidth="1"/>
    <col min="6" max="6" width="9.57421875" style="58" customWidth="1"/>
    <col min="7" max="7" width="5.421875" style="58" customWidth="1"/>
    <col min="8" max="8" width="12.7109375" style="58" customWidth="1"/>
    <col min="9" max="9" width="10.7109375" style="58" customWidth="1"/>
    <col min="10" max="10" width="10.421875" style="58" bestFit="1" customWidth="1"/>
    <col min="11" max="11" width="10.140625" style="58" customWidth="1"/>
    <col min="12" max="12" width="12.28125" style="58" customWidth="1"/>
    <col min="13" max="13" width="27.140625" style="58" customWidth="1"/>
    <col min="14" max="14" width="8.8515625" style="58" customWidth="1"/>
    <col min="15" max="16384" width="9.140625" style="58" customWidth="1"/>
  </cols>
  <sheetData>
    <row r="1" spans="2:18" ht="27.75">
      <c r="B1" s="54"/>
      <c r="C1" s="44" t="s">
        <v>346</v>
      </c>
      <c r="D1" s="55"/>
      <c r="E1" s="56"/>
      <c r="F1" s="56"/>
      <c r="G1" s="57"/>
      <c r="H1" s="55"/>
      <c r="I1" s="55"/>
      <c r="J1" s="56"/>
      <c r="K1" s="56"/>
      <c r="L1" s="56"/>
      <c r="N1" s="59"/>
      <c r="O1" s="60"/>
      <c r="P1" s="60"/>
      <c r="R1" s="61"/>
    </row>
    <row r="2" spans="3:13" ht="20.25">
      <c r="C2" s="91" t="s">
        <v>158</v>
      </c>
      <c r="D2" s="55"/>
      <c r="E2" s="56"/>
      <c r="F2" s="56"/>
      <c r="G2" s="57"/>
      <c r="H2" s="55"/>
      <c r="I2" s="55"/>
      <c r="J2" s="56"/>
      <c r="K2" s="56"/>
      <c r="L2" s="56"/>
      <c r="M2" s="62"/>
    </row>
    <row r="3" spans="3:12" ht="21" thickBot="1">
      <c r="C3" s="91" t="s">
        <v>347</v>
      </c>
      <c r="D3" s="55"/>
      <c r="E3" s="56"/>
      <c r="F3" s="56"/>
      <c r="G3" s="56"/>
      <c r="H3" s="55"/>
      <c r="I3" s="55"/>
      <c r="J3" s="56"/>
      <c r="K3" s="56"/>
      <c r="L3" s="56"/>
    </row>
    <row r="4" spans="2:13" s="69" customFormat="1" ht="21.75" thickBot="1" thickTop="1">
      <c r="B4" s="63" t="s">
        <v>33</v>
      </c>
      <c r="C4" s="64" t="s">
        <v>157</v>
      </c>
      <c r="D4" s="65"/>
      <c r="E4" s="66"/>
      <c r="F4" s="67"/>
      <c r="G4" s="68"/>
      <c r="H4" s="386" t="s">
        <v>31</v>
      </c>
      <c r="I4" s="387"/>
      <c r="J4" s="387"/>
      <c r="K4" s="387"/>
      <c r="L4" s="391"/>
      <c r="M4" s="393"/>
    </row>
    <row r="5" spans="2:13" s="69" customFormat="1" ht="18.75" thickTop="1">
      <c r="B5" s="70" t="s">
        <v>51</v>
      </c>
      <c r="C5" s="71" t="s">
        <v>17</v>
      </c>
      <c r="D5" s="72" t="s">
        <v>34</v>
      </c>
      <c r="E5" s="72" t="s">
        <v>35</v>
      </c>
      <c r="F5" s="73" t="s">
        <v>36</v>
      </c>
      <c r="G5" s="68"/>
      <c r="H5" s="388" t="s">
        <v>17</v>
      </c>
      <c r="I5" s="388" t="s">
        <v>34</v>
      </c>
      <c r="J5" s="388" t="s">
        <v>102</v>
      </c>
      <c r="K5" s="388" t="s">
        <v>35</v>
      </c>
      <c r="L5" s="388" t="s">
        <v>36</v>
      </c>
      <c r="M5" s="392"/>
    </row>
    <row r="6" spans="2:13" s="69" customFormat="1" ht="18.75" thickBot="1">
      <c r="B6" s="70" t="s">
        <v>186</v>
      </c>
      <c r="C6" s="74"/>
      <c r="D6" s="75" t="s">
        <v>37</v>
      </c>
      <c r="E6" s="75" t="s">
        <v>38</v>
      </c>
      <c r="F6" s="76" t="s">
        <v>39</v>
      </c>
      <c r="G6" s="68"/>
      <c r="H6" s="389"/>
      <c r="I6" s="390" t="s">
        <v>37</v>
      </c>
      <c r="J6" s="390" t="s">
        <v>156</v>
      </c>
      <c r="K6" s="390" t="s">
        <v>38</v>
      </c>
      <c r="L6" s="390" t="s">
        <v>39</v>
      </c>
      <c r="M6" s="390" t="s">
        <v>12</v>
      </c>
    </row>
    <row r="7" spans="2:13" s="69" customFormat="1" ht="16.5" thickTop="1">
      <c r="B7" s="396" t="s">
        <v>40</v>
      </c>
      <c r="C7" s="395" t="s">
        <v>25</v>
      </c>
      <c r="D7" s="77" t="s">
        <v>41</v>
      </c>
      <c r="E7" s="72" t="s">
        <v>42</v>
      </c>
      <c r="F7" s="78" t="s">
        <v>43</v>
      </c>
      <c r="G7" s="79"/>
      <c r="H7" s="397" t="s">
        <v>25</v>
      </c>
      <c r="I7" s="397" t="s">
        <v>121</v>
      </c>
      <c r="J7" s="394" t="s">
        <v>187</v>
      </c>
      <c r="K7" s="388" t="s">
        <v>42</v>
      </c>
      <c r="L7" s="394" t="s">
        <v>43</v>
      </c>
      <c r="M7" s="394"/>
    </row>
    <row r="8" spans="2:13" s="69" customFormat="1" ht="16.5" thickBot="1">
      <c r="B8" s="564" t="s">
        <v>25</v>
      </c>
      <c r="C8" s="565" t="s">
        <v>62</v>
      </c>
      <c r="D8" s="566" t="s">
        <v>45</v>
      </c>
      <c r="E8" s="566" t="s">
        <v>46</v>
      </c>
      <c r="F8" s="567" t="s">
        <v>47</v>
      </c>
      <c r="G8" s="79"/>
      <c r="H8" s="398" t="s">
        <v>44</v>
      </c>
      <c r="I8" s="398" t="s">
        <v>45</v>
      </c>
      <c r="J8" s="389" t="s">
        <v>27</v>
      </c>
      <c r="K8" s="389" t="s">
        <v>46</v>
      </c>
      <c r="L8" s="389" t="s">
        <v>47</v>
      </c>
      <c r="M8" s="748" t="s">
        <v>29</v>
      </c>
    </row>
    <row r="9" spans="2:17" s="54" customFormat="1" ht="20.25" thickBot="1" thickTop="1">
      <c r="B9" s="374">
        <f aca="true" t="shared" si="0" ref="B9:B21">SUM(C9+H9)</f>
        <v>1248984</v>
      </c>
      <c r="C9" s="243">
        <f aca="true" t="shared" si="1" ref="C9:C21">SUM(D9:F9)</f>
        <v>374433</v>
      </c>
      <c r="D9" s="90">
        <v>53022</v>
      </c>
      <c r="E9" s="90">
        <v>316411</v>
      </c>
      <c r="F9" s="385">
        <v>5000</v>
      </c>
      <c r="G9" s="80"/>
      <c r="H9" s="369">
        <f aca="true" t="shared" si="2" ref="H9:H21">SUM(I9:L9)</f>
        <v>874551</v>
      </c>
      <c r="I9" s="90">
        <v>115810</v>
      </c>
      <c r="J9" s="90">
        <v>39158</v>
      </c>
      <c r="K9" s="90">
        <v>379801</v>
      </c>
      <c r="L9" s="362">
        <v>339782</v>
      </c>
      <c r="M9" s="558" t="s">
        <v>330</v>
      </c>
      <c r="P9" s="54" t="s">
        <v>294</v>
      </c>
      <c r="Q9" s="54" t="s">
        <v>297</v>
      </c>
    </row>
    <row r="10" spans="2:13" s="238" customFormat="1" ht="19.5" customHeight="1" thickBot="1" thickTop="1">
      <c r="B10" s="372">
        <f t="shared" si="0"/>
        <v>1445136</v>
      </c>
      <c r="C10" s="243">
        <f t="shared" si="1"/>
        <v>454850</v>
      </c>
      <c r="D10" s="243">
        <v>57527</v>
      </c>
      <c r="E10" s="243">
        <v>397323</v>
      </c>
      <c r="F10" s="380">
        <v>0</v>
      </c>
      <c r="G10" s="378"/>
      <c r="H10" s="366">
        <f t="shared" si="2"/>
        <v>990286</v>
      </c>
      <c r="I10" s="243">
        <v>84669</v>
      </c>
      <c r="J10" s="243">
        <v>44860</v>
      </c>
      <c r="K10" s="243">
        <v>279397</v>
      </c>
      <c r="L10" s="244">
        <v>581360</v>
      </c>
      <c r="M10" s="559" t="s">
        <v>331</v>
      </c>
    </row>
    <row r="11" spans="2:13" s="238" customFormat="1" ht="21.75" customHeight="1" thickBot="1" thickTop="1">
      <c r="B11" s="568">
        <f t="shared" si="0"/>
        <v>1383965</v>
      </c>
      <c r="C11" s="187">
        <f t="shared" si="1"/>
        <v>443529</v>
      </c>
      <c r="D11" s="187">
        <v>76245</v>
      </c>
      <c r="E11" s="187">
        <v>362540</v>
      </c>
      <c r="F11" s="384">
        <v>4744</v>
      </c>
      <c r="G11" s="251"/>
      <c r="H11" s="371">
        <f t="shared" si="2"/>
        <v>940436</v>
      </c>
      <c r="I11" s="569">
        <v>156469</v>
      </c>
      <c r="J11" s="569">
        <v>62426</v>
      </c>
      <c r="K11" s="569">
        <v>354591</v>
      </c>
      <c r="L11" s="570">
        <v>366950</v>
      </c>
      <c r="M11" s="560" t="s">
        <v>332</v>
      </c>
    </row>
    <row r="12" spans="2:13" s="82" customFormat="1" ht="20.25" thickBot="1" thickTop="1">
      <c r="B12" s="373">
        <f t="shared" si="0"/>
        <v>1413061</v>
      </c>
      <c r="C12" s="228">
        <f t="shared" si="1"/>
        <v>375242</v>
      </c>
      <c r="D12" s="228">
        <v>65299</v>
      </c>
      <c r="E12" s="228">
        <v>228053</v>
      </c>
      <c r="F12" s="381">
        <v>81890</v>
      </c>
      <c r="G12" s="80"/>
      <c r="H12" s="367">
        <f t="shared" si="2"/>
        <v>1037819</v>
      </c>
      <c r="I12" s="228">
        <v>92883</v>
      </c>
      <c r="J12" s="228">
        <v>52721</v>
      </c>
      <c r="K12" s="228">
        <v>313824</v>
      </c>
      <c r="L12" s="361">
        <v>578391</v>
      </c>
      <c r="M12" s="561" t="s">
        <v>333</v>
      </c>
    </row>
    <row r="13" spans="2:16" s="46" customFormat="1" ht="20.25" thickBot="1" thickTop="1">
      <c r="B13" s="375">
        <f t="shared" si="0"/>
        <v>1198433</v>
      </c>
      <c r="C13" s="81">
        <f t="shared" si="1"/>
        <v>298701</v>
      </c>
      <c r="D13" s="81">
        <v>56710</v>
      </c>
      <c r="E13" s="81">
        <v>241991</v>
      </c>
      <c r="F13" s="382">
        <v>0</v>
      </c>
      <c r="G13" s="80"/>
      <c r="H13" s="368">
        <f t="shared" si="2"/>
        <v>899732</v>
      </c>
      <c r="I13" s="81">
        <v>149937</v>
      </c>
      <c r="J13" s="81">
        <v>50256</v>
      </c>
      <c r="K13" s="81">
        <v>182213</v>
      </c>
      <c r="L13" s="551">
        <v>517326</v>
      </c>
      <c r="M13" s="561" t="s">
        <v>334</v>
      </c>
      <c r="P13" s="46" t="s">
        <v>298</v>
      </c>
    </row>
    <row r="14" spans="2:15" ht="20.25" thickBot="1" thickTop="1">
      <c r="B14" s="375">
        <f t="shared" si="0"/>
        <v>1101158</v>
      </c>
      <c r="C14" s="81">
        <f t="shared" si="1"/>
        <v>491810</v>
      </c>
      <c r="D14" s="81">
        <v>41846</v>
      </c>
      <c r="E14" s="376">
        <v>367154</v>
      </c>
      <c r="F14" s="382">
        <v>82810</v>
      </c>
      <c r="G14" s="84"/>
      <c r="H14" s="368">
        <f t="shared" si="2"/>
        <v>609348</v>
      </c>
      <c r="I14" s="376">
        <v>131415</v>
      </c>
      <c r="J14" s="376">
        <v>41090</v>
      </c>
      <c r="K14" s="376">
        <v>220060</v>
      </c>
      <c r="L14" s="551">
        <v>216783</v>
      </c>
      <c r="M14" s="561" t="s">
        <v>335</v>
      </c>
      <c r="O14" s="58" t="s">
        <v>293</v>
      </c>
    </row>
    <row r="15" spans="2:13" ht="20.25" thickBot="1" thickTop="1">
      <c r="B15" s="375">
        <f t="shared" si="0"/>
        <v>0</v>
      </c>
      <c r="C15" s="81">
        <f>SUM(F15,E15,D15)</f>
        <v>0</v>
      </c>
      <c r="D15" s="81"/>
      <c r="E15" s="376"/>
      <c r="F15" s="382"/>
      <c r="G15" s="84"/>
      <c r="H15" s="368">
        <f>SUM(I15:L15)</f>
        <v>0</v>
      </c>
      <c r="I15" s="376"/>
      <c r="J15" s="376"/>
      <c r="K15" s="376"/>
      <c r="L15" s="551"/>
      <c r="M15" s="561" t="s">
        <v>336</v>
      </c>
    </row>
    <row r="16" spans="2:15" s="46" customFormat="1" ht="20.25" thickBot="1" thickTop="1">
      <c r="B16" s="375">
        <f t="shared" si="0"/>
        <v>0</v>
      </c>
      <c r="C16" s="81">
        <f t="shared" si="1"/>
        <v>0</v>
      </c>
      <c r="D16" s="81"/>
      <c r="E16" s="81"/>
      <c r="F16" s="382"/>
      <c r="G16" s="80"/>
      <c r="H16" s="368">
        <f t="shared" si="2"/>
        <v>0</v>
      </c>
      <c r="I16" s="81"/>
      <c r="J16" s="81"/>
      <c r="K16" s="81"/>
      <c r="L16" s="551"/>
      <c r="M16" s="562" t="s">
        <v>337</v>
      </c>
      <c r="O16" s="46" t="s">
        <v>292</v>
      </c>
    </row>
    <row r="17" spans="2:16" s="69" customFormat="1" ht="20.25" thickBot="1" thickTop="1">
      <c r="B17" s="377">
        <f t="shared" si="0"/>
        <v>0</v>
      </c>
      <c r="C17" s="179">
        <f t="shared" si="1"/>
        <v>0</v>
      </c>
      <c r="D17" s="179"/>
      <c r="E17" s="179"/>
      <c r="F17" s="383"/>
      <c r="G17" s="379"/>
      <c r="H17" s="370">
        <f t="shared" si="2"/>
        <v>0</v>
      </c>
      <c r="I17" s="179"/>
      <c r="J17" s="179"/>
      <c r="K17" s="179"/>
      <c r="L17" s="180"/>
      <c r="M17" s="561" t="s">
        <v>338</v>
      </c>
      <c r="P17" s="69" t="s">
        <v>295</v>
      </c>
    </row>
    <row r="18" spans="2:14" s="140" customFormat="1" ht="24" customHeight="1" thickBot="1" thickTop="1">
      <c r="B18" s="363">
        <f t="shared" si="0"/>
        <v>0</v>
      </c>
      <c r="C18" s="187">
        <f t="shared" si="1"/>
        <v>0</v>
      </c>
      <c r="D18" s="187"/>
      <c r="E18" s="187"/>
      <c r="F18" s="384"/>
      <c r="G18" s="251"/>
      <c r="H18" s="371">
        <f t="shared" si="2"/>
        <v>0</v>
      </c>
      <c r="I18" s="187"/>
      <c r="J18" s="187"/>
      <c r="K18" s="187"/>
      <c r="L18" s="188"/>
      <c r="M18" s="561" t="s">
        <v>340</v>
      </c>
      <c r="N18" s="360"/>
    </row>
    <row r="19" spans="2:13" ht="20.25" thickBot="1" thickTop="1">
      <c r="B19" s="374">
        <f t="shared" si="0"/>
        <v>0</v>
      </c>
      <c r="C19" s="90">
        <f t="shared" si="1"/>
        <v>0</v>
      </c>
      <c r="D19" s="198"/>
      <c r="E19" s="198"/>
      <c r="F19" s="385"/>
      <c r="G19" s="83"/>
      <c r="H19" s="369">
        <f t="shared" si="2"/>
        <v>0</v>
      </c>
      <c r="I19" s="198"/>
      <c r="J19" s="198"/>
      <c r="K19" s="198"/>
      <c r="L19" s="359"/>
      <c r="M19" s="558" t="s">
        <v>339</v>
      </c>
    </row>
    <row r="20" spans="1:171" s="213" customFormat="1" ht="24.75" customHeight="1" thickBot="1" thickTop="1">
      <c r="A20" s="212"/>
      <c r="B20" s="683">
        <f t="shared" si="0"/>
        <v>0</v>
      </c>
      <c r="C20" s="684">
        <f t="shared" si="1"/>
        <v>0</v>
      </c>
      <c r="D20" s="685"/>
      <c r="E20" s="685"/>
      <c r="F20" s="686"/>
      <c r="G20" s="199"/>
      <c r="H20" s="682">
        <f t="shared" si="2"/>
        <v>0</v>
      </c>
      <c r="I20" s="681"/>
      <c r="J20" s="681"/>
      <c r="K20" s="681"/>
      <c r="L20" s="680"/>
      <c r="M20" s="563" t="s">
        <v>341</v>
      </c>
      <c r="N20" s="214"/>
      <c r="O20" s="212" t="s">
        <v>296</v>
      </c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</row>
    <row r="21" spans="2:13" ht="20.25" thickBot="1" thickTop="1">
      <c r="B21" s="749">
        <f t="shared" si="0"/>
        <v>7790737</v>
      </c>
      <c r="C21" s="365">
        <f t="shared" si="1"/>
        <v>2438565</v>
      </c>
      <c r="D21" s="365">
        <f>SUM(D9:D20)</f>
        <v>350649</v>
      </c>
      <c r="E21" s="750">
        <f>SUM(E9:E20)</f>
        <v>1913472</v>
      </c>
      <c r="F21" s="365">
        <f>SUM(F9:F20)</f>
        <v>174444</v>
      </c>
      <c r="G21" s="83" t="s">
        <v>4</v>
      </c>
      <c r="H21" s="750">
        <f t="shared" si="2"/>
        <v>5352172</v>
      </c>
      <c r="I21" s="750">
        <f>SUM(I9:I20)</f>
        <v>731183</v>
      </c>
      <c r="J21" s="365">
        <f>SUM(J9:J20)</f>
        <v>290511</v>
      </c>
      <c r="K21" s="751">
        <f>SUM(K9:K20)</f>
        <v>1729886</v>
      </c>
      <c r="L21" s="365">
        <f>SUM(L9:L20)</f>
        <v>2600592</v>
      </c>
      <c r="M21" s="751" t="s">
        <v>30</v>
      </c>
    </row>
    <row r="22" spans="2:13" ht="20.25" thickBot="1" thickTop="1">
      <c r="B22" s="85"/>
      <c r="C22" s="83" t="s">
        <v>4</v>
      </c>
      <c r="D22" s="83"/>
      <c r="E22" s="83"/>
      <c r="F22" s="83"/>
      <c r="G22" s="83"/>
      <c r="H22" s="83" t="s">
        <v>4</v>
      </c>
      <c r="I22" s="83"/>
      <c r="J22" s="83"/>
      <c r="K22" s="83"/>
      <c r="L22" s="83"/>
      <c r="M22" s="68"/>
    </row>
    <row r="23" spans="2:13" ht="20.25" thickBot="1" thickTop="1">
      <c r="B23" s="782">
        <f aca="true" t="shared" si="3" ref="B23:B34">SUM(C23+H23)</f>
        <v>1467187</v>
      </c>
      <c r="C23" s="916">
        <f aca="true" t="shared" si="4" ref="C23:C28">SUM(D23:F23)</f>
        <v>483921</v>
      </c>
      <c r="D23" s="916">
        <v>55240</v>
      </c>
      <c r="E23" s="916">
        <v>428681</v>
      </c>
      <c r="F23" s="917">
        <v>0</v>
      </c>
      <c r="G23" s="80"/>
      <c r="H23" s="914">
        <f aca="true" t="shared" si="5" ref="H23:H28">SUM(I23:L23)</f>
        <v>983266</v>
      </c>
      <c r="I23" s="885">
        <v>86730</v>
      </c>
      <c r="J23" s="885">
        <v>42563</v>
      </c>
      <c r="K23" s="885">
        <v>393038</v>
      </c>
      <c r="L23" s="915">
        <v>460935</v>
      </c>
      <c r="M23" s="558" t="s">
        <v>314</v>
      </c>
    </row>
    <row r="24" spans="1:13" s="212" customFormat="1" ht="19.5" customHeight="1" thickBot="1" thickTop="1">
      <c r="A24" s="242"/>
      <c r="B24" s="372">
        <f t="shared" si="3"/>
        <v>1324288</v>
      </c>
      <c r="C24" s="243">
        <f t="shared" si="4"/>
        <v>586458</v>
      </c>
      <c r="D24" s="243">
        <v>62266</v>
      </c>
      <c r="E24" s="243">
        <v>524192</v>
      </c>
      <c r="F24" s="380">
        <v>0</v>
      </c>
      <c r="G24" s="378"/>
      <c r="H24" s="366">
        <f t="shared" si="5"/>
        <v>737830</v>
      </c>
      <c r="I24" s="243">
        <v>81666</v>
      </c>
      <c r="J24" s="243">
        <v>46059</v>
      </c>
      <c r="K24" s="243">
        <v>165426</v>
      </c>
      <c r="L24" s="244">
        <v>444679</v>
      </c>
      <c r="M24" s="559" t="s">
        <v>315</v>
      </c>
    </row>
    <row r="25" spans="2:16" ht="20.25" thickBot="1" thickTop="1">
      <c r="B25" s="568">
        <f t="shared" si="3"/>
        <v>1165744</v>
      </c>
      <c r="C25" s="187">
        <f t="shared" si="4"/>
        <v>403961</v>
      </c>
      <c r="D25" s="187">
        <v>67102</v>
      </c>
      <c r="E25" s="187">
        <v>336859</v>
      </c>
      <c r="F25" s="384">
        <v>0</v>
      </c>
      <c r="G25" s="251"/>
      <c r="H25" s="371">
        <f t="shared" si="5"/>
        <v>761783</v>
      </c>
      <c r="I25" s="569">
        <v>96273</v>
      </c>
      <c r="J25" s="569">
        <v>51532</v>
      </c>
      <c r="K25" s="569">
        <v>294583</v>
      </c>
      <c r="L25" s="570">
        <v>319395</v>
      </c>
      <c r="M25" s="560" t="s">
        <v>316</v>
      </c>
      <c r="P25" s="781"/>
    </row>
    <row r="26" spans="2:13" s="69" customFormat="1" ht="20.25" thickBot="1" thickTop="1">
      <c r="B26" s="373">
        <f t="shared" si="3"/>
        <v>1144296</v>
      </c>
      <c r="C26" s="228">
        <f t="shared" si="4"/>
        <v>371876</v>
      </c>
      <c r="D26" s="228">
        <v>53575</v>
      </c>
      <c r="E26" s="228">
        <v>316427</v>
      </c>
      <c r="F26" s="381">
        <v>1874</v>
      </c>
      <c r="G26" s="80"/>
      <c r="H26" s="367">
        <f t="shared" si="5"/>
        <v>772420</v>
      </c>
      <c r="I26" s="228">
        <v>116361</v>
      </c>
      <c r="J26" s="228">
        <v>43907</v>
      </c>
      <c r="K26" s="228">
        <v>265987</v>
      </c>
      <c r="L26" s="361">
        <v>346165</v>
      </c>
      <c r="M26" s="561" t="s">
        <v>317</v>
      </c>
    </row>
    <row r="27" spans="2:13" s="43" customFormat="1" ht="20.25" thickBot="1" thickTop="1">
      <c r="B27" s="375">
        <f t="shared" si="3"/>
        <v>1347859</v>
      </c>
      <c r="C27" s="81">
        <f t="shared" si="4"/>
        <v>331516</v>
      </c>
      <c r="D27" s="81">
        <v>61596</v>
      </c>
      <c r="E27" s="81">
        <v>268320</v>
      </c>
      <c r="F27" s="382">
        <v>1600</v>
      </c>
      <c r="G27" s="80"/>
      <c r="H27" s="368">
        <f t="shared" si="5"/>
        <v>1016343</v>
      </c>
      <c r="I27" s="81">
        <v>88984</v>
      </c>
      <c r="J27" s="81">
        <v>49421</v>
      </c>
      <c r="K27" s="81">
        <v>361591</v>
      </c>
      <c r="L27" s="551">
        <v>516347</v>
      </c>
      <c r="M27" s="561" t="s">
        <v>318</v>
      </c>
    </row>
    <row r="28" spans="2:13" ht="20.25" thickBot="1" thickTop="1">
      <c r="B28" s="375">
        <f t="shared" si="3"/>
        <v>1147487</v>
      </c>
      <c r="C28" s="81">
        <f t="shared" si="4"/>
        <v>395651</v>
      </c>
      <c r="D28" s="81">
        <v>42316</v>
      </c>
      <c r="E28" s="376">
        <v>281893</v>
      </c>
      <c r="F28" s="382">
        <v>71442</v>
      </c>
      <c r="G28" s="84"/>
      <c r="H28" s="368">
        <f t="shared" si="5"/>
        <v>751836</v>
      </c>
      <c r="I28" s="376">
        <v>48580</v>
      </c>
      <c r="J28" s="376">
        <v>26106</v>
      </c>
      <c r="K28" s="376">
        <v>306525</v>
      </c>
      <c r="L28" s="551">
        <v>370625</v>
      </c>
      <c r="M28" s="561" t="s">
        <v>319</v>
      </c>
    </row>
    <row r="29" spans="2:13" ht="20.25" thickBot="1" thickTop="1">
      <c r="B29" s="375">
        <f t="shared" si="3"/>
        <v>0</v>
      </c>
      <c r="C29" s="81">
        <f>SUM(F29,E29,D29)</f>
        <v>0</v>
      </c>
      <c r="D29" s="81"/>
      <c r="E29" s="376"/>
      <c r="F29" s="382"/>
      <c r="G29" s="84"/>
      <c r="H29" s="368">
        <f>SUM(I29:L29)</f>
        <v>0</v>
      </c>
      <c r="I29" s="376"/>
      <c r="J29" s="376"/>
      <c r="K29" s="376"/>
      <c r="L29" s="551"/>
      <c r="M29" s="561" t="s">
        <v>320</v>
      </c>
    </row>
    <row r="30" spans="2:13" ht="20.25" thickBot="1" thickTop="1">
      <c r="B30" s="375">
        <f t="shared" si="3"/>
        <v>0</v>
      </c>
      <c r="C30" s="81">
        <f>SUM(D30:F30)</f>
        <v>0</v>
      </c>
      <c r="D30" s="81"/>
      <c r="E30" s="81"/>
      <c r="F30" s="382"/>
      <c r="G30" s="80"/>
      <c r="H30" s="368">
        <f aca="true" t="shared" si="6" ref="H30:H35">SUM(I30:L30)</f>
        <v>0</v>
      </c>
      <c r="I30" s="81"/>
      <c r="J30" s="81"/>
      <c r="K30" s="81"/>
      <c r="L30" s="551"/>
      <c r="M30" s="562" t="s">
        <v>321</v>
      </c>
    </row>
    <row r="31" spans="2:13" s="45" customFormat="1" ht="23.25" customHeight="1" thickBot="1" thickTop="1">
      <c r="B31" s="377">
        <f t="shared" si="3"/>
        <v>0</v>
      </c>
      <c r="C31" s="179">
        <f>SUM(D31:F31)</f>
        <v>0</v>
      </c>
      <c r="D31" s="179"/>
      <c r="E31" s="179"/>
      <c r="F31" s="383"/>
      <c r="G31" s="379"/>
      <c r="H31" s="370">
        <f t="shared" si="6"/>
        <v>0</v>
      </c>
      <c r="I31" s="179"/>
      <c r="J31" s="179"/>
      <c r="K31" s="179"/>
      <c r="L31" s="180"/>
      <c r="M31" s="561" t="s">
        <v>322</v>
      </c>
    </row>
    <row r="32" spans="2:14" s="141" customFormat="1" ht="25.5" customHeight="1" thickBot="1" thickTop="1">
      <c r="B32" s="363">
        <f t="shared" si="3"/>
        <v>0</v>
      </c>
      <c r="C32" s="187">
        <f>SUM(D32:F32)</f>
        <v>0</v>
      </c>
      <c r="D32" s="187"/>
      <c r="E32" s="187"/>
      <c r="F32" s="384"/>
      <c r="G32" s="251"/>
      <c r="H32" s="371">
        <f t="shared" si="6"/>
        <v>0</v>
      </c>
      <c r="I32" s="187"/>
      <c r="J32" s="187"/>
      <c r="K32" s="187"/>
      <c r="L32" s="188"/>
      <c r="M32" s="561" t="s">
        <v>323</v>
      </c>
      <c r="N32" s="752"/>
    </row>
    <row r="33" spans="2:13" ht="20.25" thickBot="1" thickTop="1">
      <c r="B33" s="374">
        <f t="shared" si="3"/>
        <v>0</v>
      </c>
      <c r="C33" s="90">
        <f>SUM(D33:F33)</f>
        <v>0</v>
      </c>
      <c r="D33" s="198"/>
      <c r="E33" s="198"/>
      <c r="F33" s="385"/>
      <c r="G33" s="83"/>
      <c r="H33" s="369">
        <f t="shared" si="6"/>
        <v>0</v>
      </c>
      <c r="I33" s="198"/>
      <c r="J33" s="198"/>
      <c r="K33" s="198"/>
      <c r="L33" s="359"/>
      <c r="M33" s="558" t="s">
        <v>324</v>
      </c>
    </row>
    <row r="34" spans="2:14" s="215" customFormat="1" ht="24.75" thickBot="1" thickTop="1">
      <c r="B34" s="918">
        <f t="shared" si="3"/>
        <v>0</v>
      </c>
      <c r="C34" s="684">
        <f>SUM(D34:F34)</f>
        <v>0</v>
      </c>
      <c r="D34" s="685"/>
      <c r="E34" s="685"/>
      <c r="F34" s="919"/>
      <c r="G34" s="780"/>
      <c r="H34" s="682">
        <f t="shared" si="6"/>
        <v>0</v>
      </c>
      <c r="I34" s="681"/>
      <c r="J34" s="681"/>
      <c r="K34" s="681"/>
      <c r="L34" s="680"/>
      <c r="M34" s="563" t="s">
        <v>325</v>
      </c>
      <c r="N34" s="214"/>
    </row>
    <row r="35" spans="2:13" ht="20.25" thickBot="1" thickTop="1">
      <c r="B35" s="920">
        <f>SUM(C35+H35)</f>
        <v>7596861</v>
      </c>
      <c r="C35" s="921">
        <f>SUM(C23:C34)</f>
        <v>2573383</v>
      </c>
      <c r="D35" s="921">
        <f>SUM(D23:D34)</f>
        <v>342095</v>
      </c>
      <c r="E35" s="922">
        <f>SUM(E23:E34)</f>
        <v>2156372</v>
      </c>
      <c r="F35" s="923">
        <f>SUM(F23:F34)</f>
        <v>74916</v>
      </c>
      <c r="G35" s="52" t="s">
        <v>4</v>
      </c>
      <c r="H35" s="750">
        <f t="shared" si="6"/>
        <v>5023478</v>
      </c>
      <c r="I35" s="750">
        <f>SUM(I23:I34)</f>
        <v>518594</v>
      </c>
      <c r="J35" s="365">
        <f>SUM(J23:J34)</f>
        <v>259588</v>
      </c>
      <c r="K35" s="751">
        <f>SUM(K23:K34)</f>
        <v>1787150</v>
      </c>
      <c r="L35" s="365">
        <f>SUM(L23:L34)</f>
        <v>2458146</v>
      </c>
      <c r="M35" s="751" t="s">
        <v>30</v>
      </c>
    </row>
    <row r="36" spans="2:13" ht="19.5" thickTop="1">
      <c r="B36" s="86"/>
      <c r="C36" s="87"/>
      <c r="D36" s="88"/>
      <c r="E36" s="88"/>
      <c r="F36" s="88"/>
      <c r="G36" s="89"/>
      <c r="H36" s="52"/>
      <c r="I36" s="89"/>
      <c r="J36" s="89"/>
      <c r="K36" s="89"/>
      <c r="L36" s="89"/>
      <c r="M36" s="53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55" zoomScaleNormal="75" zoomScaleSheetLayoutView="55" zoomScalePageLayoutView="0" workbookViewId="0" topLeftCell="A1">
      <selection activeCell="AB13" sqref="AB13:AB14"/>
    </sheetView>
  </sheetViews>
  <sheetFormatPr defaultColWidth="9.140625" defaultRowHeight="12.75"/>
  <cols>
    <col min="1" max="1" width="21.8515625" style="43" customWidth="1"/>
    <col min="2" max="2" width="16.00390625" style="43" customWidth="1"/>
    <col min="3" max="4" width="15.28125" style="43" customWidth="1"/>
    <col min="5" max="5" width="10.8515625" style="43" customWidth="1"/>
    <col min="6" max="6" width="13.7109375" style="43" customWidth="1"/>
    <col min="7" max="7" width="14.140625" style="43" customWidth="1"/>
    <col min="8" max="8" width="20.28125" style="43" customWidth="1"/>
    <col min="9" max="9" width="14.00390625" style="43" customWidth="1"/>
    <col min="10" max="10" width="13.7109375" style="43" customWidth="1"/>
    <col min="11" max="11" width="12.7109375" style="43" customWidth="1"/>
    <col min="12" max="12" width="9.28125" style="43" customWidth="1"/>
    <col min="13" max="14" width="14.00390625" style="43" customWidth="1"/>
    <col min="15" max="15" width="12.140625" style="43" customWidth="1"/>
    <col min="16" max="16" width="49.57421875" style="43" customWidth="1"/>
    <col min="17" max="17" width="0" style="43" hidden="1" customWidth="1"/>
    <col min="18" max="18" width="11.00390625" style="43" hidden="1" customWidth="1"/>
    <col min="19" max="19" width="0" style="43" hidden="1" customWidth="1"/>
    <col min="20" max="16384" width="9.140625" style="43" customWidth="1"/>
  </cols>
  <sheetData>
    <row r="1" spans="1:19" s="42" customFormat="1" ht="33" customHeight="1">
      <c r="A1" s="48"/>
      <c r="B1" s="49"/>
      <c r="C1" s="50" t="s">
        <v>344</v>
      </c>
      <c r="D1" s="700"/>
      <c r="E1" s="700"/>
      <c r="F1" s="700"/>
      <c r="G1" s="701"/>
      <c r="H1" s="701"/>
      <c r="I1" s="701"/>
      <c r="J1" s="701"/>
      <c r="K1" s="701"/>
      <c r="L1" s="701"/>
      <c r="M1" s="701"/>
      <c r="N1" s="701"/>
      <c r="O1" s="51"/>
      <c r="P1" s="702"/>
      <c r="Q1" s="703"/>
      <c r="R1" s="47"/>
      <c r="S1" s="47"/>
    </row>
    <row r="2" spans="1:17" ht="33" customHeight="1" thickBot="1">
      <c r="A2" s="513"/>
      <c r="B2" s="514"/>
      <c r="C2" s="515" t="s">
        <v>345</v>
      </c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4"/>
      <c r="Q2" s="704"/>
    </row>
    <row r="3" spans="1:17" s="45" customFormat="1" ht="20.25" thickBot="1" thickTop="1">
      <c r="A3" s="705" t="s">
        <v>2</v>
      </c>
      <c r="B3" s="706"/>
      <c r="C3" s="706"/>
      <c r="D3" s="706"/>
      <c r="E3" s="706"/>
      <c r="F3" s="707" t="s">
        <v>3</v>
      </c>
      <c r="G3" s="706" t="s">
        <v>4</v>
      </c>
      <c r="H3" s="708" t="s">
        <v>5</v>
      </c>
      <c r="I3" s="709"/>
      <c r="J3" s="710"/>
      <c r="K3" s="711"/>
      <c r="L3" s="711"/>
      <c r="M3" s="711"/>
      <c r="N3" s="711"/>
      <c r="O3" s="711"/>
      <c r="P3" s="555"/>
      <c r="Q3" s="546"/>
    </row>
    <row r="4" spans="1:17" s="45" customFormat="1" ht="20.25" thickBot="1" thickTop="1">
      <c r="A4" s="712" t="s">
        <v>6</v>
      </c>
      <c r="B4" s="713"/>
      <c r="C4" s="714" t="s">
        <v>7</v>
      </c>
      <c r="D4" s="713" t="s">
        <v>8</v>
      </c>
      <c r="E4" s="714" t="s">
        <v>9</v>
      </c>
      <c r="F4" s="713" t="s">
        <v>10</v>
      </c>
      <c r="G4" s="715" t="s">
        <v>11</v>
      </c>
      <c r="H4" s="716" t="s">
        <v>17</v>
      </c>
      <c r="I4" s="717" t="s">
        <v>188</v>
      </c>
      <c r="J4" s="718"/>
      <c r="K4" s="719"/>
      <c r="L4" s="719"/>
      <c r="M4" s="719"/>
      <c r="N4" s="719"/>
      <c r="O4" s="719"/>
      <c r="P4" s="556" t="s">
        <v>12</v>
      </c>
      <c r="Q4" s="546"/>
    </row>
    <row r="5" spans="1:17" s="45" customFormat="1" ht="20.25" thickBot="1" thickTop="1">
      <c r="A5" s="720" t="s">
        <v>236</v>
      </c>
      <c r="B5" s="721" t="s">
        <v>13</v>
      </c>
      <c r="C5" s="721" t="s">
        <v>14</v>
      </c>
      <c r="D5" s="721" t="s">
        <v>15</v>
      </c>
      <c r="E5" s="721" t="s">
        <v>14</v>
      </c>
      <c r="F5" s="721" t="s">
        <v>15</v>
      </c>
      <c r="G5" s="722" t="s">
        <v>16</v>
      </c>
      <c r="H5" s="723" t="s">
        <v>25</v>
      </c>
      <c r="I5" s="724" t="s">
        <v>154</v>
      </c>
      <c r="J5" s="721" t="s">
        <v>152</v>
      </c>
      <c r="K5" s="721" t="s">
        <v>148</v>
      </c>
      <c r="L5" s="721" t="s">
        <v>9</v>
      </c>
      <c r="M5" s="721" t="s">
        <v>19</v>
      </c>
      <c r="N5" s="721" t="s">
        <v>20</v>
      </c>
      <c r="O5" s="722" t="s">
        <v>21</v>
      </c>
      <c r="P5" s="557"/>
      <c r="Q5" s="725"/>
    </row>
    <row r="6" spans="1:17" s="45" customFormat="1" ht="20.25" thickBot="1" thickTop="1">
      <c r="A6" s="726" t="s">
        <v>150</v>
      </c>
      <c r="B6" s="727" t="s">
        <v>22</v>
      </c>
      <c r="C6" s="727" t="s">
        <v>23</v>
      </c>
      <c r="D6" s="727" t="s">
        <v>22</v>
      </c>
      <c r="E6" s="727" t="s">
        <v>24</v>
      </c>
      <c r="F6" s="727" t="s">
        <v>22</v>
      </c>
      <c r="G6" s="728" t="s">
        <v>24</v>
      </c>
      <c r="H6" s="729" t="s">
        <v>149</v>
      </c>
      <c r="I6" s="730" t="s">
        <v>155</v>
      </c>
      <c r="J6" s="727" t="s">
        <v>153</v>
      </c>
      <c r="K6" s="727" t="s">
        <v>147</v>
      </c>
      <c r="L6" s="727" t="s">
        <v>151</v>
      </c>
      <c r="M6" s="727" t="s">
        <v>26</v>
      </c>
      <c r="N6" s="727" t="s">
        <v>27</v>
      </c>
      <c r="O6" s="728" t="s">
        <v>28</v>
      </c>
      <c r="P6" s="557" t="s">
        <v>29</v>
      </c>
      <c r="Q6" s="725"/>
    </row>
    <row r="7" spans="1:19" s="236" customFormat="1" ht="34.5" customHeight="1" thickBot="1" thickTop="1">
      <c r="A7" s="528">
        <f aca="true" t="shared" si="0" ref="A7:A19">SUM(B7+C7)</f>
        <v>16538</v>
      </c>
      <c r="B7" s="523">
        <f aca="true" t="shared" si="1" ref="B7:B18">F7+D7</f>
        <v>8505</v>
      </c>
      <c r="C7" s="506">
        <f aca="true" t="shared" si="2" ref="C7:C18">G7+E7</f>
        <v>8033</v>
      </c>
      <c r="D7" s="504">
        <v>700</v>
      </c>
      <c r="E7" s="504">
        <v>675</v>
      </c>
      <c r="F7" s="504">
        <v>7805</v>
      </c>
      <c r="G7" s="517">
        <v>7358</v>
      </c>
      <c r="H7" s="528">
        <f>I7+J7+K7+L7+M7+N7+O7</f>
        <v>141</v>
      </c>
      <c r="I7" s="522">
        <v>4</v>
      </c>
      <c r="J7" s="505">
        <v>19</v>
      </c>
      <c r="K7" s="505">
        <v>31</v>
      </c>
      <c r="L7" s="505">
        <v>5</v>
      </c>
      <c r="M7" s="505">
        <v>54</v>
      </c>
      <c r="N7" s="505">
        <v>22</v>
      </c>
      <c r="O7" s="549">
        <v>6</v>
      </c>
      <c r="P7" s="558" t="s">
        <v>330</v>
      </c>
      <c r="Q7" s="731"/>
      <c r="S7" s="237"/>
    </row>
    <row r="8" spans="1:17" s="245" customFormat="1" ht="28.5" customHeight="1" thickBot="1" thickTop="1">
      <c r="A8" s="529">
        <f t="shared" si="0"/>
        <v>17858</v>
      </c>
      <c r="B8" s="523">
        <f t="shared" si="1"/>
        <v>6058</v>
      </c>
      <c r="C8" s="506">
        <f t="shared" si="2"/>
        <v>11800</v>
      </c>
      <c r="D8" s="506">
        <v>769</v>
      </c>
      <c r="E8" s="506">
        <v>751</v>
      </c>
      <c r="F8" s="506">
        <v>5289</v>
      </c>
      <c r="G8" s="518">
        <v>11049</v>
      </c>
      <c r="H8" s="529">
        <f aca="true" t="shared" si="3" ref="H8:H18">SUM(I8:O8)</f>
        <v>128</v>
      </c>
      <c r="I8" s="523">
        <v>2</v>
      </c>
      <c r="J8" s="506">
        <v>17</v>
      </c>
      <c r="K8" s="506">
        <v>23</v>
      </c>
      <c r="L8" s="506">
        <v>5</v>
      </c>
      <c r="M8" s="506">
        <v>55</v>
      </c>
      <c r="N8" s="506">
        <v>19</v>
      </c>
      <c r="O8" s="518">
        <v>7</v>
      </c>
      <c r="P8" s="559" t="s">
        <v>331</v>
      </c>
      <c r="Q8" s="732"/>
    </row>
    <row r="9" spans="1:17" s="250" customFormat="1" ht="29.25" customHeight="1" thickBot="1" thickTop="1">
      <c r="A9" s="530">
        <f t="shared" si="0"/>
        <v>49793</v>
      </c>
      <c r="B9" s="523">
        <f t="shared" si="1"/>
        <v>20884</v>
      </c>
      <c r="C9" s="506">
        <f t="shared" si="2"/>
        <v>28909</v>
      </c>
      <c r="D9" s="518">
        <v>12357</v>
      </c>
      <c r="E9" s="518">
        <v>12394</v>
      </c>
      <c r="F9" s="518">
        <v>8527</v>
      </c>
      <c r="G9" s="518">
        <v>16515</v>
      </c>
      <c r="H9" s="530">
        <f t="shared" si="3"/>
        <v>177</v>
      </c>
      <c r="I9" s="524">
        <v>5</v>
      </c>
      <c r="J9" s="508">
        <v>18</v>
      </c>
      <c r="K9" s="508">
        <v>26</v>
      </c>
      <c r="L9" s="508">
        <v>6</v>
      </c>
      <c r="M9" s="508">
        <v>87</v>
      </c>
      <c r="N9" s="508">
        <v>24</v>
      </c>
      <c r="O9" s="550">
        <v>11</v>
      </c>
      <c r="P9" s="560" t="s">
        <v>332</v>
      </c>
      <c r="Q9" s="733"/>
    </row>
    <row r="10" spans="1:17" s="45" customFormat="1" ht="22.5" customHeight="1" thickBot="1" thickTop="1">
      <c r="A10" s="531">
        <f t="shared" si="0"/>
        <v>79244</v>
      </c>
      <c r="B10" s="523">
        <f t="shared" si="1"/>
        <v>42422</v>
      </c>
      <c r="C10" s="506">
        <f t="shared" si="2"/>
        <v>36822</v>
      </c>
      <c r="D10" s="518">
        <v>29105</v>
      </c>
      <c r="E10" s="518">
        <v>28922</v>
      </c>
      <c r="F10" s="518">
        <v>13317</v>
      </c>
      <c r="G10" s="518">
        <v>7900</v>
      </c>
      <c r="H10" s="531">
        <f t="shared" si="3"/>
        <v>160</v>
      </c>
      <c r="I10" s="181">
        <v>2</v>
      </c>
      <c r="J10" s="179">
        <v>16</v>
      </c>
      <c r="K10" s="179">
        <v>15</v>
      </c>
      <c r="L10" s="81">
        <v>17</v>
      </c>
      <c r="M10" s="81">
        <v>77</v>
      </c>
      <c r="N10" s="81">
        <v>25</v>
      </c>
      <c r="O10" s="551">
        <v>8</v>
      </c>
      <c r="P10" s="561" t="s">
        <v>333</v>
      </c>
      <c r="Q10" s="725"/>
    </row>
    <row r="11" spans="1:17" ht="22.5" customHeight="1" thickBot="1" thickTop="1">
      <c r="A11" s="531">
        <f t="shared" si="0"/>
        <v>30772</v>
      </c>
      <c r="B11" s="523">
        <f t="shared" si="1"/>
        <v>21084</v>
      </c>
      <c r="C11" s="506">
        <f t="shared" si="2"/>
        <v>9688</v>
      </c>
      <c r="D11" s="518">
        <v>5940</v>
      </c>
      <c r="E11" s="518">
        <v>5968</v>
      </c>
      <c r="F11" s="518">
        <v>15144</v>
      </c>
      <c r="G11" s="518">
        <v>3720</v>
      </c>
      <c r="H11" s="531">
        <f t="shared" si="3"/>
        <v>154</v>
      </c>
      <c r="I11" s="181">
        <v>2</v>
      </c>
      <c r="J11" s="179">
        <v>14</v>
      </c>
      <c r="K11" s="179">
        <v>21</v>
      </c>
      <c r="L11" s="81">
        <v>7</v>
      </c>
      <c r="M11" s="81">
        <v>67</v>
      </c>
      <c r="N11" s="81">
        <v>31</v>
      </c>
      <c r="O11" s="551">
        <v>12</v>
      </c>
      <c r="P11" s="561" t="s">
        <v>334</v>
      </c>
      <c r="Q11" s="734"/>
    </row>
    <row r="12" spans="1:17" ht="22.5" customHeight="1" thickBot="1" thickTop="1">
      <c r="A12" s="531">
        <f t="shared" si="0"/>
        <v>21149</v>
      </c>
      <c r="B12" s="523">
        <f t="shared" si="1"/>
        <v>11221</v>
      </c>
      <c r="C12" s="506">
        <f t="shared" si="2"/>
        <v>9928</v>
      </c>
      <c r="D12" s="518">
        <v>1874</v>
      </c>
      <c r="E12" s="518">
        <v>1879</v>
      </c>
      <c r="F12" s="518">
        <v>9347</v>
      </c>
      <c r="G12" s="518">
        <v>8049</v>
      </c>
      <c r="H12" s="531">
        <f t="shared" si="3"/>
        <v>131</v>
      </c>
      <c r="I12" s="181">
        <v>1</v>
      </c>
      <c r="J12" s="179">
        <v>12</v>
      </c>
      <c r="K12" s="179">
        <v>25</v>
      </c>
      <c r="L12" s="81">
        <v>1</v>
      </c>
      <c r="M12" s="81">
        <v>52</v>
      </c>
      <c r="N12" s="81">
        <v>32</v>
      </c>
      <c r="O12" s="551">
        <v>8</v>
      </c>
      <c r="P12" s="561" t="s">
        <v>335</v>
      </c>
      <c r="Q12" s="734"/>
    </row>
    <row r="13" spans="1:17" s="42" customFormat="1" ht="21.75" customHeight="1" thickBot="1" thickTop="1">
      <c r="A13" s="531">
        <f t="shared" si="0"/>
        <v>0</v>
      </c>
      <c r="B13" s="523">
        <f t="shared" si="1"/>
        <v>0</v>
      </c>
      <c r="C13" s="506">
        <f t="shared" si="2"/>
        <v>0</v>
      </c>
      <c r="D13" s="518"/>
      <c r="E13" s="518"/>
      <c r="F13" s="518"/>
      <c r="G13" s="518"/>
      <c r="H13" s="531">
        <f t="shared" si="3"/>
        <v>0</v>
      </c>
      <c r="I13" s="181"/>
      <c r="J13" s="179"/>
      <c r="K13" s="179"/>
      <c r="L13" s="81"/>
      <c r="M13" s="81"/>
      <c r="N13" s="81"/>
      <c r="O13" s="551"/>
      <c r="P13" s="561" t="s">
        <v>336</v>
      </c>
      <c r="Q13" s="734"/>
    </row>
    <row r="14" spans="1:17" ht="22.5" customHeight="1" thickBot="1" thickTop="1">
      <c r="A14" s="532">
        <f t="shared" si="0"/>
        <v>0</v>
      </c>
      <c r="B14" s="523">
        <f t="shared" si="1"/>
        <v>0</v>
      </c>
      <c r="C14" s="506">
        <f t="shared" si="2"/>
        <v>0</v>
      </c>
      <c r="D14" s="518"/>
      <c r="E14" s="518"/>
      <c r="F14" s="518"/>
      <c r="G14" s="518"/>
      <c r="H14" s="532">
        <f t="shared" si="3"/>
        <v>0</v>
      </c>
      <c r="I14" s="525"/>
      <c r="J14" s="402"/>
      <c r="K14" s="509"/>
      <c r="L14" s="510"/>
      <c r="M14" s="510"/>
      <c r="N14" s="510"/>
      <c r="O14" s="552"/>
      <c r="P14" s="562" t="s">
        <v>337</v>
      </c>
      <c r="Q14" s="734"/>
    </row>
    <row r="15" spans="1:17" ht="22.5" customHeight="1" thickBot="1" thickTop="1">
      <c r="A15" s="531">
        <f t="shared" si="0"/>
        <v>0</v>
      </c>
      <c r="B15" s="523">
        <f t="shared" si="1"/>
        <v>0</v>
      </c>
      <c r="C15" s="506">
        <f t="shared" si="2"/>
        <v>0</v>
      </c>
      <c r="D15" s="518"/>
      <c r="E15" s="518"/>
      <c r="F15" s="518"/>
      <c r="G15" s="518"/>
      <c r="H15" s="531">
        <f t="shared" si="3"/>
        <v>0</v>
      </c>
      <c r="I15" s="181"/>
      <c r="J15" s="179"/>
      <c r="K15" s="502"/>
      <c r="L15" s="81"/>
      <c r="M15" s="81"/>
      <c r="N15" s="81"/>
      <c r="O15" s="551"/>
      <c r="P15" s="561" t="s">
        <v>338</v>
      </c>
      <c r="Q15" s="734"/>
    </row>
    <row r="16" spans="1:17" s="42" customFormat="1" ht="22.5" customHeight="1" thickBot="1" thickTop="1">
      <c r="A16" s="533">
        <f t="shared" si="0"/>
        <v>0</v>
      </c>
      <c r="B16" s="523">
        <f t="shared" si="1"/>
        <v>0</v>
      </c>
      <c r="C16" s="506">
        <f t="shared" si="2"/>
        <v>0</v>
      </c>
      <c r="D16" s="518"/>
      <c r="E16" s="518"/>
      <c r="F16" s="518"/>
      <c r="G16" s="518"/>
      <c r="H16" s="533">
        <f t="shared" si="3"/>
        <v>0</v>
      </c>
      <c r="I16" s="526"/>
      <c r="J16" s="187"/>
      <c r="K16" s="503"/>
      <c r="L16" s="189"/>
      <c r="M16" s="189"/>
      <c r="N16" s="189"/>
      <c r="O16" s="553"/>
      <c r="P16" s="561" t="s">
        <v>340</v>
      </c>
      <c r="Q16" s="734"/>
    </row>
    <row r="17" spans="1:17" s="197" customFormat="1" ht="24.75" customHeight="1" thickBot="1" thickTop="1">
      <c r="A17" s="533">
        <f t="shared" si="0"/>
        <v>0</v>
      </c>
      <c r="B17" s="523">
        <f t="shared" si="1"/>
        <v>0</v>
      </c>
      <c r="C17" s="506">
        <f t="shared" si="2"/>
        <v>0</v>
      </c>
      <c r="D17" s="518"/>
      <c r="E17" s="518"/>
      <c r="F17" s="518"/>
      <c r="G17" s="518"/>
      <c r="H17" s="533">
        <f t="shared" si="3"/>
        <v>0</v>
      </c>
      <c r="I17" s="526"/>
      <c r="J17" s="187"/>
      <c r="K17" s="503"/>
      <c r="L17" s="187"/>
      <c r="M17" s="187"/>
      <c r="N17" s="187"/>
      <c r="O17" s="188"/>
      <c r="P17" s="558" t="s">
        <v>339</v>
      </c>
      <c r="Q17" s="735"/>
    </row>
    <row r="18" spans="1:18" s="210" customFormat="1" ht="24.75" customHeight="1" thickBot="1" thickTop="1">
      <c r="A18" s="534">
        <f t="shared" si="0"/>
        <v>0</v>
      </c>
      <c r="B18" s="523">
        <f t="shared" si="1"/>
        <v>0</v>
      </c>
      <c r="C18" s="506">
        <f t="shared" si="2"/>
        <v>0</v>
      </c>
      <c r="D18" s="518"/>
      <c r="E18" s="518"/>
      <c r="F18" s="518"/>
      <c r="G18" s="518"/>
      <c r="H18" s="534">
        <f t="shared" si="3"/>
        <v>0</v>
      </c>
      <c r="I18" s="527"/>
      <c r="J18" s="512"/>
      <c r="K18" s="511"/>
      <c r="L18" s="511"/>
      <c r="M18" s="511"/>
      <c r="N18" s="511"/>
      <c r="O18" s="554"/>
      <c r="P18" s="563" t="s">
        <v>341</v>
      </c>
      <c r="Q18" s="736"/>
      <c r="R18" s="348"/>
    </row>
    <row r="19" spans="1:17" s="46" customFormat="1" ht="22.5" customHeight="1" thickBot="1" thickTop="1">
      <c r="A19" s="737">
        <f t="shared" si="0"/>
        <v>215354</v>
      </c>
      <c r="B19" s="738">
        <f>SUM(D19+F19)</f>
        <v>110174</v>
      </c>
      <c r="C19" s="738">
        <f>SUM(E19+G19)</f>
        <v>105180</v>
      </c>
      <c r="D19" s="738">
        <f aca="true" t="shared" si="4" ref="D19:O19">SUM(D7:D18)</f>
        <v>50745</v>
      </c>
      <c r="E19" s="738">
        <f t="shared" si="4"/>
        <v>50589</v>
      </c>
      <c r="F19" s="738">
        <f t="shared" si="4"/>
        <v>59429</v>
      </c>
      <c r="G19" s="738">
        <f t="shared" si="4"/>
        <v>54591</v>
      </c>
      <c r="H19" s="738">
        <f t="shared" si="4"/>
        <v>891</v>
      </c>
      <c r="I19" s="738">
        <f t="shared" si="4"/>
        <v>16</v>
      </c>
      <c r="J19" s="738">
        <f t="shared" si="4"/>
        <v>96</v>
      </c>
      <c r="K19" s="738">
        <f t="shared" si="4"/>
        <v>141</v>
      </c>
      <c r="L19" s="738">
        <f t="shared" si="4"/>
        <v>41</v>
      </c>
      <c r="M19" s="738">
        <f t="shared" si="4"/>
        <v>392</v>
      </c>
      <c r="N19" s="738">
        <f t="shared" si="4"/>
        <v>153</v>
      </c>
      <c r="O19" s="739">
        <f t="shared" si="4"/>
        <v>52</v>
      </c>
      <c r="P19" s="562" t="s">
        <v>30</v>
      </c>
      <c r="Q19" s="740"/>
    </row>
    <row r="20" spans="1:19" ht="22.5" customHeight="1" thickBot="1" thickTop="1">
      <c r="A20" s="52"/>
      <c r="B20" s="886"/>
      <c r="C20" s="887" t="s">
        <v>4</v>
      </c>
      <c r="D20" s="887" t="s">
        <v>4</v>
      </c>
      <c r="E20" s="887"/>
      <c r="F20" s="741"/>
      <c r="G20" s="741"/>
      <c r="H20" s="87" t="s">
        <v>4</v>
      </c>
      <c r="I20" s="741"/>
      <c r="J20" s="741"/>
      <c r="K20" s="741"/>
      <c r="L20" s="741"/>
      <c r="M20" s="741"/>
      <c r="N20" s="741"/>
      <c r="O20" s="87"/>
      <c r="P20" s="698"/>
      <c r="Q20" s="734"/>
      <c r="R20" s="742"/>
      <c r="S20" s="743"/>
    </row>
    <row r="21" spans="1:18" s="211" customFormat="1" ht="34.5" customHeight="1" thickBot="1" thickTop="1">
      <c r="A21" s="536">
        <f aca="true" t="shared" si="5" ref="A21:A33">SUM(B21+C21)</f>
        <v>15819</v>
      </c>
      <c r="B21" s="523">
        <f>F21+D21</f>
        <v>9076</v>
      </c>
      <c r="C21" s="506">
        <f>G21+E21</f>
        <v>6743</v>
      </c>
      <c r="D21" s="504">
        <v>1211</v>
      </c>
      <c r="E21" s="504">
        <v>1215</v>
      </c>
      <c r="F21" s="504">
        <v>7865</v>
      </c>
      <c r="G21" s="517">
        <v>5528</v>
      </c>
      <c r="H21" s="528">
        <f>I21+J21+K21+L21+M21+N21+O21</f>
        <v>157</v>
      </c>
      <c r="I21" s="522">
        <v>1</v>
      </c>
      <c r="J21" s="505">
        <v>25</v>
      </c>
      <c r="K21" s="505">
        <v>27</v>
      </c>
      <c r="L21" s="505">
        <v>3</v>
      </c>
      <c r="M21" s="505">
        <v>70</v>
      </c>
      <c r="N21" s="505">
        <v>20</v>
      </c>
      <c r="O21" s="549">
        <v>11</v>
      </c>
      <c r="P21" s="558" t="s">
        <v>314</v>
      </c>
      <c r="Q21" s="543"/>
      <c r="R21" s="543"/>
    </row>
    <row r="22" spans="1:18" s="245" customFormat="1" ht="32.25" customHeight="1" thickBot="1" thickTop="1">
      <c r="A22" s="537">
        <f t="shared" si="5"/>
        <v>17916</v>
      </c>
      <c r="B22" s="523">
        <f aca="true" t="shared" si="6" ref="B22:B32">SUM(D22+F22)</f>
        <v>6827</v>
      </c>
      <c r="C22" s="506">
        <f aca="true" t="shared" si="7" ref="C22:C32">SUM(E22+G22)</f>
        <v>11089</v>
      </c>
      <c r="D22" s="506">
        <v>176</v>
      </c>
      <c r="E22" s="506">
        <v>172</v>
      </c>
      <c r="F22" s="506">
        <v>6651</v>
      </c>
      <c r="G22" s="518">
        <v>10917</v>
      </c>
      <c r="H22" s="529">
        <f aca="true" t="shared" si="8" ref="H22:H32">SUM(I22:O22)</f>
        <v>152</v>
      </c>
      <c r="I22" s="523">
        <v>3</v>
      </c>
      <c r="J22" s="506">
        <v>18</v>
      </c>
      <c r="K22" s="506">
        <v>20</v>
      </c>
      <c r="L22" s="506">
        <v>2</v>
      </c>
      <c r="M22" s="506">
        <v>72</v>
      </c>
      <c r="N22" s="506">
        <v>26</v>
      </c>
      <c r="O22" s="518">
        <v>11</v>
      </c>
      <c r="P22" s="559" t="s">
        <v>315</v>
      </c>
      <c r="Q22" s="544"/>
      <c r="R22" s="544"/>
    </row>
    <row r="23" spans="1:18" s="246" customFormat="1" ht="34.5" customHeight="1" thickBot="1" thickTop="1">
      <c r="A23" s="538">
        <f t="shared" si="5"/>
        <v>43067</v>
      </c>
      <c r="B23" s="535">
        <f t="shared" si="6"/>
        <v>17103</v>
      </c>
      <c r="C23" s="507">
        <f t="shared" si="7"/>
        <v>25964</v>
      </c>
      <c r="D23" s="507">
        <v>8865</v>
      </c>
      <c r="E23" s="507">
        <v>8887</v>
      </c>
      <c r="F23" s="507">
        <v>8238</v>
      </c>
      <c r="G23" s="519">
        <v>17077</v>
      </c>
      <c r="H23" s="530">
        <f t="shared" si="8"/>
        <v>159</v>
      </c>
      <c r="I23" s="524">
        <v>1</v>
      </c>
      <c r="J23" s="508">
        <v>17</v>
      </c>
      <c r="K23" s="508">
        <v>18</v>
      </c>
      <c r="L23" s="508">
        <v>8</v>
      </c>
      <c r="M23" s="508">
        <v>85</v>
      </c>
      <c r="N23" s="508">
        <v>21</v>
      </c>
      <c r="O23" s="550">
        <v>9</v>
      </c>
      <c r="P23" s="560" t="s">
        <v>316</v>
      </c>
      <c r="Q23" s="545"/>
      <c r="R23" s="545"/>
    </row>
    <row r="24" spans="1:18" s="45" customFormat="1" ht="22.5" customHeight="1" thickBot="1" thickTop="1">
      <c r="A24" s="539">
        <f t="shared" si="5"/>
        <v>64077</v>
      </c>
      <c r="B24" s="181">
        <f t="shared" si="6"/>
        <v>32656</v>
      </c>
      <c r="C24" s="179">
        <f t="shared" si="7"/>
        <v>31421</v>
      </c>
      <c r="D24" s="179">
        <v>21991</v>
      </c>
      <c r="E24" s="179">
        <v>21786</v>
      </c>
      <c r="F24" s="179">
        <v>10665</v>
      </c>
      <c r="G24" s="180">
        <v>9635</v>
      </c>
      <c r="H24" s="531">
        <f t="shared" si="8"/>
        <v>163</v>
      </c>
      <c r="I24" s="181">
        <v>3</v>
      </c>
      <c r="J24" s="179">
        <v>15</v>
      </c>
      <c r="K24" s="179">
        <v>23</v>
      </c>
      <c r="L24" s="81">
        <v>15</v>
      </c>
      <c r="M24" s="81">
        <v>68</v>
      </c>
      <c r="N24" s="81">
        <v>27</v>
      </c>
      <c r="O24" s="551">
        <v>12</v>
      </c>
      <c r="P24" s="561" t="s">
        <v>317</v>
      </c>
      <c r="Q24" s="546"/>
      <c r="R24" s="546"/>
    </row>
    <row r="25" spans="1:18" ht="22.5" customHeight="1" thickBot="1" thickTop="1">
      <c r="A25" s="539">
        <f t="shared" si="5"/>
        <v>32459</v>
      </c>
      <c r="B25" s="181">
        <f t="shared" si="6"/>
        <v>22236</v>
      </c>
      <c r="C25" s="179">
        <f t="shared" si="7"/>
        <v>10223</v>
      </c>
      <c r="D25" s="179">
        <v>4943</v>
      </c>
      <c r="E25" s="179">
        <v>4961</v>
      </c>
      <c r="F25" s="179">
        <v>17293</v>
      </c>
      <c r="G25" s="180">
        <v>5262</v>
      </c>
      <c r="H25" s="531">
        <f t="shared" si="8"/>
        <v>162</v>
      </c>
      <c r="I25" s="181">
        <v>5</v>
      </c>
      <c r="J25" s="179">
        <v>15</v>
      </c>
      <c r="K25" s="179">
        <v>22</v>
      </c>
      <c r="L25" s="81">
        <v>6</v>
      </c>
      <c r="M25" s="81">
        <v>69</v>
      </c>
      <c r="N25" s="81">
        <v>34</v>
      </c>
      <c r="O25" s="551">
        <v>11</v>
      </c>
      <c r="P25" s="561" t="s">
        <v>318</v>
      </c>
      <c r="Q25" s="514"/>
      <c r="R25" s="514"/>
    </row>
    <row r="26" spans="1:18" ht="22.5" customHeight="1" thickBot="1" thickTop="1">
      <c r="A26" s="539">
        <f t="shared" si="5"/>
        <v>17388</v>
      </c>
      <c r="B26" s="181">
        <f t="shared" si="6"/>
        <v>12082</v>
      </c>
      <c r="C26" s="179">
        <f t="shared" si="7"/>
        <v>5306</v>
      </c>
      <c r="D26" s="179">
        <v>0</v>
      </c>
      <c r="E26" s="179">
        <v>0</v>
      </c>
      <c r="F26" s="179">
        <v>12082</v>
      </c>
      <c r="G26" s="180">
        <v>5306</v>
      </c>
      <c r="H26" s="531">
        <f t="shared" si="8"/>
        <v>121</v>
      </c>
      <c r="I26" s="181">
        <v>4</v>
      </c>
      <c r="J26" s="179">
        <v>18</v>
      </c>
      <c r="K26" s="179">
        <v>19</v>
      </c>
      <c r="L26" s="81">
        <v>0</v>
      </c>
      <c r="M26" s="81">
        <v>48</v>
      </c>
      <c r="N26" s="81">
        <v>22</v>
      </c>
      <c r="O26" s="551">
        <v>10</v>
      </c>
      <c r="P26" s="561" t="s">
        <v>319</v>
      </c>
      <c r="Q26" s="514"/>
      <c r="R26" s="514"/>
    </row>
    <row r="27" spans="1:18" ht="22.5" customHeight="1" thickBot="1" thickTop="1">
      <c r="A27" s="540">
        <f t="shared" si="5"/>
        <v>0</v>
      </c>
      <c r="B27" s="181">
        <f t="shared" si="6"/>
        <v>0</v>
      </c>
      <c r="C27" s="179">
        <f t="shared" si="7"/>
        <v>0</v>
      </c>
      <c r="D27" s="179"/>
      <c r="E27" s="179"/>
      <c r="F27" s="179"/>
      <c r="G27" s="180"/>
      <c r="H27" s="531">
        <f t="shared" si="8"/>
        <v>0</v>
      </c>
      <c r="I27" s="181"/>
      <c r="J27" s="179"/>
      <c r="K27" s="179"/>
      <c r="L27" s="81"/>
      <c r="M27" s="81"/>
      <c r="N27" s="81"/>
      <c r="O27" s="551"/>
      <c r="P27" s="561" t="s">
        <v>320</v>
      </c>
      <c r="Q27" s="514"/>
      <c r="R27" s="514"/>
    </row>
    <row r="28" spans="1:18" ht="22.5" customHeight="1" thickBot="1" thickTop="1">
      <c r="A28" s="540">
        <f t="shared" si="5"/>
        <v>0</v>
      </c>
      <c r="B28" s="525">
        <f t="shared" si="6"/>
        <v>0</v>
      </c>
      <c r="C28" s="402">
        <f t="shared" si="7"/>
        <v>0</v>
      </c>
      <c r="D28" s="402"/>
      <c r="E28" s="402"/>
      <c r="F28" s="402"/>
      <c r="G28" s="520"/>
      <c r="H28" s="532">
        <f t="shared" si="8"/>
        <v>0</v>
      </c>
      <c r="I28" s="525"/>
      <c r="J28" s="402"/>
      <c r="K28" s="509"/>
      <c r="L28" s="510"/>
      <c r="M28" s="510"/>
      <c r="N28" s="510"/>
      <c r="O28" s="552"/>
      <c r="P28" s="562" t="s">
        <v>321</v>
      </c>
      <c r="Q28" s="514"/>
      <c r="R28" s="514"/>
    </row>
    <row r="29" spans="1:18" ht="22.5" customHeight="1" thickBot="1" thickTop="1">
      <c r="A29" s="539">
        <f t="shared" si="5"/>
        <v>0</v>
      </c>
      <c r="B29" s="181">
        <f t="shared" si="6"/>
        <v>0</v>
      </c>
      <c r="C29" s="179">
        <f t="shared" si="7"/>
        <v>0</v>
      </c>
      <c r="D29" s="179"/>
      <c r="E29" s="179"/>
      <c r="F29" s="179"/>
      <c r="G29" s="180"/>
      <c r="H29" s="531">
        <f t="shared" si="8"/>
        <v>0</v>
      </c>
      <c r="I29" s="181"/>
      <c r="J29" s="179"/>
      <c r="K29" s="502"/>
      <c r="L29" s="81"/>
      <c r="M29" s="81"/>
      <c r="N29" s="81"/>
      <c r="O29" s="551"/>
      <c r="P29" s="561" t="s">
        <v>322</v>
      </c>
      <c r="Q29" s="514"/>
      <c r="R29" s="514"/>
    </row>
    <row r="30" spans="1:18" ht="22.5" customHeight="1" thickBot="1" thickTop="1">
      <c r="A30" s="541">
        <f t="shared" si="5"/>
        <v>0</v>
      </c>
      <c r="B30" s="526">
        <f t="shared" si="6"/>
        <v>0</v>
      </c>
      <c r="C30" s="187">
        <f t="shared" si="7"/>
        <v>0</v>
      </c>
      <c r="D30" s="187"/>
      <c r="E30" s="187"/>
      <c r="F30" s="187"/>
      <c r="G30" s="188"/>
      <c r="H30" s="533">
        <f t="shared" si="8"/>
        <v>0</v>
      </c>
      <c r="I30" s="526"/>
      <c r="J30" s="187"/>
      <c r="K30" s="503"/>
      <c r="L30" s="189"/>
      <c r="M30" s="189"/>
      <c r="N30" s="189"/>
      <c r="O30" s="553"/>
      <c r="P30" s="561" t="s">
        <v>323</v>
      </c>
      <c r="Q30" s="514"/>
      <c r="R30" s="514"/>
    </row>
    <row r="31" spans="1:18" ht="22.5" customHeight="1" thickBot="1" thickTop="1">
      <c r="A31" s="744">
        <f t="shared" si="5"/>
        <v>0</v>
      </c>
      <c r="B31" s="526">
        <f t="shared" si="6"/>
        <v>0</v>
      </c>
      <c r="C31" s="187">
        <f t="shared" si="7"/>
        <v>0</v>
      </c>
      <c r="D31" s="187"/>
      <c r="E31" s="187"/>
      <c r="F31" s="187"/>
      <c r="G31" s="188"/>
      <c r="H31" s="533">
        <f t="shared" si="8"/>
        <v>0</v>
      </c>
      <c r="I31" s="526"/>
      <c r="J31" s="187"/>
      <c r="K31" s="503"/>
      <c r="L31" s="187"/>
      <c r="M31" s="187"/>
      <c r="N31" s="187"/>
      <c r="O31" s="188"/>
      <c r="P31" s="558" t="s">
        <v>324</v>
      </c>
      <c r="Q31" s="514"/>
      <c r="R31" s="514"/>
    </row>
    <row r="32" spans="1:18" s="209" customFormat="1" ht="27.75" customHeight="1" thickBot="1" thickTop="1">
      <c r="A32" s="542">
        <f t="shared" si="5"/>
        <v>0</v>
      </c>
      <c r="B32" s="527">
        <f t="shared" si="6"/>
        <v>0</v>
      </c>
      <c r="C32" s="512">
        <f t="shared" si="7"/>
        <v>0</v>
      </c>
      <c r="D32" s="512"/>
      <c r="E32" s="512"/>
      <c r="F32" s="512"/>
      <c r="G32" s="521"/>
      <c r="H32" s="534">
        <f t="shared" si="8"/>
        <v>0</v>
      </c>
      <c r="I32" s="527"/>
      <c r="J32" s="512"/>
      <c r="K32" s="511"/>
      <c r="L32" s="511"/>
      <c r="M32" s="511"/>
      <c r="N32" s="511"/>
      <c r="O32" s="554"/>
      <c r="P32" s="563" t="s">
        <v>325</v>
      </c>
      <c r="Q32" s="697"/>
      <c r="R32" s="547"/>
    </row>
    <row r="33" spans="1:18" s="46" customFormat="1" ht="21.75" thickBot="1" thickTop="1">
      <c r="A33" s="745">
        <f t="shared" si="5"/>
        <v>190726</v>
      </c>
      <c r="B33" s="745">
        <f>SUM(D33+F33)</f>
        <v>99980</v>
      </c>
      <c r="C33" s="745">
        <f>SUM(E33+G33)</f>
        <v>90746</v>
      </c>
      <c r="D33" s="745">
        <f aca="true" t="shared" si="9" ref="D33:O33">SUM(D21:D32)</f>
        <v>37186</v>
      </c>
      <c r="E33" s="745">
        <f t="shared" si="9"/>
        <v>37021</v>
      </c>
      <c r="F33" s="745">
        <f t="shared" si="9"/>
        <v>62794</v>
      </c>
      <c r="G33" s="745">
        <f t="shared" si="9"/>
        <v>53725</v>
      </c>
      <c r="H33" s="745">
        <f t="shared" si="9"/>
        <v>914</v>
      </c>
      <c r="I33" s="745">
        <f t="shared" si="9"/>
        <v>17</v>
      </c>
      <c r="J33" s="745">
        <f t="shared" si="9"/>
        <v>108</v>
      </c>
      <c r="K33" s="745">
        <f t="shared" si="9"/>
        <v>129</v>
      </c>
      <c r="L33" s="745">
        <f t="shared" si="9"/>
        <v>34</v>
      </c>
      <c r="M33" s="745">
        <f t="shared" si="9"/>
        <v>412</v>
      </c>
      <c r="N33" s="745">
        <f t="shared" si="9"/>
        <v>150</v>
      </c>
      <c r="O33" s="746">
        <f t="shared" si="9"/>
        <v>64</v>
      </c>
      <c r="P33" s="747" t="s">
        <v>30</v>
      </c>
      <c r="Q33" s="548"/>
      <c r="R33" s="548"/>
    </row>
    <row r="34" spans="17:19" ht="21" thickTop="1">
      <c r="Q34" s="703"/>
      <c r="R34" s="47"/>
      <c r="S34" s="47"/>
    </row>
    <row r="35" spans="1:19" ht="12.75">
      <c r="A35" s="46" t="s">
        <v>285</v>
      </c>
      <c r="R35" s="514"/>
      <c r="S35" s="514"/>
    </row>
    <row r="38" ht="14.25" customHeight="1"/>
    <row r="42" ht="12.75">
      <c r="E42" s="46"/>
    </row>
    <row r="43" ht="12.75">
      <c r="E43" s="46"/>
    </row>
  </sheetData>
  <sheetProtection/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mohceb</cp:lastModifiedBy>
  <cp:lastPrinted>2019-07-07T05:33:25Z</cp:lastPrinted>
  <dcterms:created xsi:type="dcterms:W3CDTF">1999-10-10T09:21:02Z</dcterms:created>
  <dcterms:modified xsi:type="dcterms:W3CDTF">2019-07-07T08:16:09Z</dcterms:modified>
  <cp:category/>
  <cp:version/>
  <cp:contentType/>
  <cp:contentStatus/>
</cp:coreProperties>
</file>